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3"/>
  </bookViews>
  <sheets>
    <sheet name="CB" sheetId="1" r:id="rId1"/>
    <sheet name="CB Stock" sheetId="2" r:id="rId2"/>
    <sheet name="WAI" sheetId="3" r:id="rId3"/>
    <sheet name="WAI Stock" sheetId="4" r:id="rId4"/>
    <sheet name="Issue" sheetId="5" r:id="rId5"/>
    <sheet name="Hdwr" sheetId="6" r:id="rId6"/>
  </sheets>
  <definedNames>
    <definedName name="_xlnm.Print_Area" localSheetId="0">'CB'!$A$1:$M$216</definedName>
    <definedName name="_xlnm.Print_Area" localSheetId="1">'CB Stock'!$A$1:$K$216</definedName>
    <definedName name="_xlnm.Print_Area" localSheetId="5">'Hdwr'!$A$1:$F$50</definedName>
    <definedName name="_xlnm.Print_Area" localSheetId="4">'Issue'!$A$1:$L$216</definedName>
    <definedName name="_xlnm.Print_Area" localSheetId="2">'WAI'!$A$1:$M$216</definedName>
    <definedName name="_xlnm.Print_Area" localSheetId="3">'WAI Stock'!$A$1:$L$216</definedName>
  </definedNames>
  <calcPr fullCalcOnLoad="1"/>
</workbook>
</file>

<file path=xl/sharedStrings.xml><?xml version="1.0" encoding="utf-8"?>
<sst xmlns="http://schemas.openxmlformats.org/spreadsheetml/2006/main" count="1912" uniqueCount="391">
  <si>
    <t>B-618010</t>
  </si>
  <si>
    <t>Pedestal Assy</t>
  </si>
  <si>
    <t>B-618015</t>
  </si>
  <si>
    <t>Pedestal Weldment</t>
  </si>
  <si>
    <t>B-618011</t>
  </si>
  <si>
    <t>Pedestal Subweldment</t>
  </si>
  <si>
    <t>B-618032</t>
  </si>
  <si>
    <t>Outrigger Support - LH</t>
  </si>
  <si>
    <t>Outrigger Support - RH</t>
  </si>
  <si>
    <t>B-618033</t>
  </si>
  <si>
    <t>B-610020</t>
  </si>
  <si>
    <t>Pin - Swing Out Cylinder</t>
  </si>
  <si>
    <t>B-610021</t>
  </si>
  <si>
    <t>Pin - Extend Cylinder</t>
  </si>
  <si>
    <t>B-610023</t>
  </si>
  <si>
    <t>Pin - Extend Roller - Bottom</t>
  </si>
  <si>
    <t>B-610024</t>
  </si>
  <si>
    <t>Roller - Extend - Bottom</t>
  </si>
  <si>
    <t>B-610022</t>
  </si>
  <si>
    <t>Pin - Rotation Stop</t>
  </si>
  <si>
    <t>W-105017</t>
  </si>
  <si>
    <t>Bearing - 28 OD x 25 ID x 24 L</t>
  </si>
  <si>
    <t>W-103032</t>
  </si>
  <si>
    <t>W-106274</t>
  </si>
  <si>
    <t>Hose Reel - LH</t>
  </si>
  <si>
    <t>Hose Reel - RH</t>
  </si>
  <si>
    <t>W-106275</t>
  </si>
  <si>
    <t>W-106168</t>
  </si>
  <si>
    <t>Rotation Bearing</t>
  </si>
  <si>
    <t>B-610033</t>
  </si>
  <si>
    <t>B-610034</t>
  </si>
  <si>
    <t>W-101572</t>
  </si>
  <si>
    <t>Tank Cover</t>
  </si>
  <si>
    <t>Star Support - Tank Cover</t>
  </si>
  <si>
    <t>O-Ring - Tank Cover</t>
  </si>
  <si>
    <t>Washer - Sealing - Tank Cover</t>
  </si>
  <si>
    <t>B-628011</t>
  </si>
  <si>
    <t>Rotation Group</t>
  </si>
  <si>
    <t>B-628010</t>
  </si>
  <si>
    <t>Rotation Drive Group</t>
  </si>
  <si>
    <t>B-620049</t>
  </si>
  <si>
    <t>Flange - Pinion Adjustment</t>
  </si>
  <si>
    <t>W-106266</t>
  </si>
  <si>
    <t>Gearbox Assy</t>
  </si>
  <si>
    <t>W-106193</t>
  </si>
  <si>
    <t>B-628012</t>
  </si>
  <si>
    <t>W-106230</t>
  </si>
  <si>
    <t>Rotation Cover Assy</t>
  </si>
  <si>
    <t>B-620050</t>
  </si>
  <si>
    <t>Cover - Rotation Bearing</t>
  </si>
  <si>
    <t>B-620055</t>
  </si>
  <si>
    <t>Cover - Rotation Pinion</t>
  </si>
  <si>
    <t>B-620059</t>
  </si>
  <si>
    <t>Tap Plate</t>
  </si>
  <si>
    <t>B-620057</t>
  </si>
  <si>
    <t>Bracket</t>
  </si>
  <si>
    <t>B-620058</t>
  </si>
  <si>
    <t>U-Profile</t>
  </si>
  <si>
    <t>Outrigger Group</t>
  </si>
  <si>
    <t>B-638010</t>
  </si>
  <si>
    <t>Rear Outrigger Group</t>
  </si>
  <si>
    <t>B-638012</t>
  </si>
  <si>
    <t>B-638021</t>
  </si>
  <si>
    <t>W-106220</t>
  </si>
  <si>
    <t>Bearing - 105 OD x 100 ID x 90 L</t>
  </si>
  <si>
    <t>Outrigger Weldment - Left Rear</t>
  </si>
  <si>
    <t>Outrigger Weldment - Rignt Rear</t>
  </si>
  <si>
    <t>B-610029</t>
  </si>
  <si>
    <t>Pin - Rear Outrigger</t>
  </si>
  <si>
    <t>W-106208</t>
  </si>
  <si>
    <t>W-106210</t>
  </si>
  <si>
    <t>Cylinder - Swing Out</t>
  </si>
  <si>
    <t>Cylinder - Outrigger Jack</t>
  </si>
  <si>
    <t>B-638022</t>
  </si>
  <si>
    <t>Plate - Retainer - O/R Pin</t>
  </si>
  <si>
    <t>Front Outrigger Group</t>
  </si>
  <si>
    <t>B-638023</t>
  </si>
  <si>
    <t>Outrigger Weldment - Left Front</t>
  </si>
  <si>
    <t>Outrigger Weldment - Right Front</t>
  </si>
  <si>
    <t>B-638024</t>
  </si>
  <si>
    <t>W-106236</t>
  </si>
  <si>
    <t>Bearing - 30 OD x 25 ID x 50 L</t>
  </si>
  <si>
    <t>B-610028</t>
  </si>
  <si>
    <t>B-610027</t>
  </si>
  <si>
    <t>Roller - Extend O/R - Top</t>
  </si>
  <si>
    <t>B-610026</t>
  </si>
  <si>
    <t>Pin - Extend Roller - Top</t>
  </si>
  <si>
    <t>W-106209</t>
  </si>
  <si>
    <t>Cylinder - Outrigger extend</t>
  </si>
  <si>
    <t>Guiding System - Outrigger</t>
  </si>
  <si>
    <t>Reed PN</t>
  </si>
  <si>
    <t>WAI PN</t>
  </si>
  <si>
    <t>Qty</t>
  </si>
  <si>
    <t>Description</t>
  </si>
  <si>
    <t>W-105526</t>
  </si>
  <si>
    <t>Pressure Filter</t>
  </si>
  <si>
    <t>W-105175</t>
  </si>
  <si>
    <t>Outrigger Control Valve - LH</t>
  </si>
  <si>
    <t>Outrigger Control Valve - RH</t>
  </si>
  <si>
    <t>Orifice Fitting - 1.0mm</t>
  </si>
  <si>
    <t>B-728010</t>
  </si>
  <si>
    <t>W-106303</t>
  </si>
  <si>
    <t>Boom Control Valve - Hawe V02</t>
  </si>
  <si>
    <t>W-106291</t>
  </si>
  <si>
    <t>W-106292</t>
  </si>
  <si>
    <t>W-106261</t>
  </si>
  <si>
    <t>W-106335</t>
  </si>
  <si>
    <t>W-106290</t>
  </si>
  <si>
    <t>W-106360</t>
  </si>
  <si>
    <t>Outrigger Holding Valve</t>
  </si>
  <si>
    <t>W-106410</t>
  </si>
  <si>
    <t>W-106411</t>
  </si>
  <si>
    <t>B-638011</t>
  </si>
  <si>
    <t>W-106237</t>
  </si>
  <si>
    <t>Pedestal Hydraulic Group -New</t>
  </si>
  <si>
    <t>CB PN</t>
  </si>
  <si>
    <t>Level</t>
  </si>
  <si>
    <t>W-106497</t>
  </si>
  <si>
    <t>W-106426</t>
  </si>
  <si>
    <t>Gear Reducer - Rotation</t>
  </si>
  <si>
    <t>RE040.11201</t>
  </si>
  <si>
    <t>Pinion Gear</t>
  </si>
  <si>
    <t>RP114.120</t>
  </si>
  <si>
    <t>RP100</t>
  </si>
  <si>
    <t>Washer - Pinion</t>
  </si>
  <si>
    <t>Gauge - Oil Level</t>
  </si>
  <si>
    <t>LL301</t>
  </si>
  <si>
    <t>FS020</t>
  </si>
  <si>
    <t>Breather</t>
  </si>
  <si>
    <t>3G102</t>
  </si>
  <si>
    <t>MI200.300</t>
  </si>
  <si>
    <t>WB100.050</t>
  </si>
  <si>
    <t>DT301</t>
  </si>
  <si>
    <t>DT300</t>
  </si>
  <si>
    <t>A0120.371</t>
  </si>
  <si>
    <t>AB110.016</t>
  </si>
  <si>
    <t>8H1</t>
  </si>
  <si>
    <t>8H101</t>
  </si>
  <si>
    <t>1P201</t>
  </si>
  <si>
    <t>3P206</t>
  </si>
  <si>
    <t>5H105</t>
  </si>
  <si>
    <t>3P202</t>
  </si>
  <si>
    <t>4P202</t>
  </si>
  <si>
    <t>CD025.028025</t>
  </si>
  <si>
    <t>GB101</t>
  </si>
  <si>
    <t>RA103</t>
  </si>
  <si>
    <t>RA102</t>
  </si>
  <si>
    <t>B112.1164</t>
  </si>
  <si>
    <t>3G204</t>
  </si>
  <si>
    <t>3G203</t>
  </si>
  <si>
    <t>8M1</t>
  </si>
  <si>
    <t>8M102</t>
  </si>
  <si>
    <t>8M101</t>
  </si>
  <si>
    <t>CD100.105090</t>
  </si>
  <si>
    <t>3M105</t>
  </si>
  <si>
    <t>1P202</t>
  </si>
  <si>
    <t>1L5</t>
  </si>
  <si>
    <t>8M3</t>
  </si>
  <si>
    <t>8K2</t>
  </si>
  <si>
    <t>8K101</t>
  </si>
  <si>
    <t>8K102</t>
  </si>
  <si>
    <t>CD025.030050</t>
  </si>
  <si>
    <t>3P207</t>
  </si>
  <si>
    <t>4H102</t>
  </si>
  <si>
    <t>4P201</t>
  </si>
  <si>
    <t>8K4</t>
  </si>
  <si>
    <t>DF101</t>
  </si>
  <si>
    <t>DD011</t>
  </si>
  <si>
    <t>DD012</t>
  </si>
  <si>
    <t>W-106496</t>
  </si>
  <si>
    <t>WL110</t>
  </si>
  <si>
    <t>WD201</t>
  </si>
  <si>
    <t>Overcenter Valve - Rotation</t>
  </si>
  <si>
    <t>Check Valve - Return</t>
  </si>
  <si>
    <t>Decal Kit  -Pedestal</t>
  </si>
  <si>
    <t>W-106347</t>
  </si>
  <si>
    <t>Nameplate - XT36 O/R LH</t>
  </si>
  <si>
    <t>Nameplate - XT36 O/R RH</t>
  </si>
  <si>
    <t>W-106346</t>
  </si>
  <si>
    <t>W-106345</t>
  </si>
  <si>
    <t>W-106367</t>
  </si>
  <si>
    <t>W-106365</t>
  </si>
  <si>
    <t>Decal - Stabilizers</t>
  </si>
  <si>
    <t>W-106370</t>
  </si>
  <si>
    <t>W-106369</t>
  </si>
  <si>
    <t>Decal - Grease Fitting</t>
  </si>
  <si>
    <t>W-105941</t>
  </si>
  <si>
    <t>Decal - Outrigger</t>
  </si>
  <si>
    <t>W-106366</t>
  </si>
  <si>
    <t>Decal - 3 Deg Slope</t>
  </si>
  <si>
    <t>Decal - XT36 Reach</t>
  </si>
  <si>
    <t>W-106373</t>
  </si>
  <si>
    <t>B-610050</t>
  </si>
  <si>
    <t>W-106343</t>
  </si>
  <si>
    <t>W-103763</t>
  </si>
  <si>
    <t>WAI Description</t>
  </si>
  <si>
    <t>Reed Description</t>
  </si>
  <si>
    <t>Split Pin 8 x 63</t>
  </si>
  <si>
    <t>Cotter Pins</t>
  </si>
  <si>
    <t>Grease Nipples</t>
  </si>
  <si>
    <t>WAI103355</t>
  </si>
  <si>
    <t>WAI102875</t>
  </si>
  <si>
    <t>Grease nipple</t>
  </si>
  <si>
    <t>Hex Head Cap Screws (HHCS)</t>
  </si>
  <si>
    <t>WAI105029</t>
  </si>
  <si>
    <t>Hexagon bolt M 22 x 160</t>
  </si>
  <si>
    <t>Nuts</t>
  </si>
  <si>
    <t>WAI104827</t>
  </si>
  <si>
    <t>nut M22 DIN 934</t>
  </si>
  <si>
    <t>WAI102859</t>
  </si>
  <si>
    <t>cheese head screw M 16 x 40</t>
  </si>
  <si>
    <t>SHCS - M16 x 40</t>
  </si>
  <si>
    <t>Socket Head Cap Screws (SHCS)</t>
  </si>
  <si>
    <t>WAI106268</t>
  </si>
  <si>
    <t>Hexagon bolt M 16 x 80</t>
  </si>
  <si>
    <t>WAI101555</t>
  </si>
  <si>
    <t>nut M16 DIN 934</t>
  </si>
  <si>
    <t>Lockwashers</t>
  </si>
  <si>
    <t>WAI102072</t>
  </si>
  <si>
    <t>spring washer A16</t>
  </si>
  <si>
    <t>WAI106269</t>
  </si>
  <si>
    <t>Hexagon bolt M 16 x 50</t>
  </si>
  <si>
    <t>WAI102122</t>
  </si>
  <si>
    <t>Hexagon bolt M 12 x 35</t>
  </si>
  <si>
    <t>WAI102896</t>
  </si>
  <si>
    <t>spring washer A12</t>
  </si>
  <si>
    <t>WAI103274</t>
  </si>
  <si>
    <t>Hexagon bolt M 8 x 12</t>
  </si>
  <si>
    <t>WAI102205</t>
  </si>
  <si>
    <t>nut M8</t>
  </si>
  <si>
    <t xml:space="preserve">Nut - M8 </t>
  </si>
  <si>
    <t>spring washer</t>
  </si>
  <si>
    <t>WAI100805</t>
  </si>
  <si>
    <t>WAI102107</t>
  </si>
  <si>
    <t>Hexagon bolt M 12 x 30</t>
  </si>
  <si>
    <t>WAI105967</t>
  </si>
  <si>
    <t>Hex bolt M 22 x 50</t>
  </si>
  <si>
    <t>HHCS - M22 x 160</t>
  </si>
  <si>
    <t>HHCS - M16 x 80</t>
  </si>
  <si>
    <t>HHCS - M16 x 50</t>
  </si>
  <si>
    <t>HHCS - M12 x 35</t>
  </si>
  <si>
    <t>HHCS - M8 x 12</t>
  </si>
  <si>
    <t>HHCS - M12 x 30</t>
  </si>
  <si>
    <t>HHCS - M22 x 50</t>
  </si>
  <si>
    <t>WAI105030</t>
  </si>
  <si>
    <t>Hex bolt M 22 x 70</t>
  </si>
  <si>
    <t>HHCS - M22 x 70</t>
  </si>
  <si>
    <t>WAI104826</t>
  </si>
  <si>
    <t>WAI103006</t>
  </si>
  <si>
    <t>locking ring</t>
  </si>
  <si>
    <t>Snap Rings  -External</t>
  </si>
  <si>
    <t>Cotter Pin - 8mm x 63 mm</t>
  </si>
  <si>
    <t>DIN</t>
  </si>
  <si>
    <t>Nut - M22</t>
  </si>
  <si>
    <t>Nut - M16</t>
  </si>
  <si>
    <t>Hose - XT36 Hose Reel</t>
  </si>
  <si>
    <t>Banjo Elbow - XT36 Hose Reel</t>
  </si>
  <si>
    <t>Bubble Level</t>
  </si>
  <si>
    <t>W-102875</t>
  </si>
  <si>
    <t>Cotter Pin - 8mm x 63mm</t>
  </si>
  <si>
    <t>W-103355</t>
  </si>
  <si>
    <t>Lube Fitting - M6</t>
  </si>
  <si>
    <t>W-105029</t>
  </si>
  <si>
    <t>HHCS - M22 x 160 - Gr 10.9</t>
  </si>
  <si>
    <t>Grade 10.9</t>
  </si>
  <si>
    <t>Grade 8.8</t>
  </si>
  <si>
    <t>WAI102880</t>
  </si>
  <si>
    <t>Grade 10</t>
  </si>
  <si>
    <t>Grade 8 - Zinc</t>
  </si>
  <si>
    <t>Zinc</t>
  </si>
  <si>
    <t>Snap Ring - Ext - A25 x 1.2</t>
  </si>
  <si>
    <t>Lockwasher - A16</t>
  </si>
  <si>
    <t>Lockwasher - A12</t>
  </si>
  <si>
    <t>Lockwasher - A8</t>
  </si>
  <si>
    <t>Lockwasher - A22</t>
  </si>
  <si>
    <t>Lube Fitting - Str - M6</t>
  </si>
  <si>
    <t>Lube Fitting - Str - M10x1</t>
  </si>
  <si>
    <t>Specs</t>
  </si>
  <si>
    <t>Snap Ring- Ext- A25 x 1.2</t>
  </si>
  <si>
    <t>W-104827</t>
  </si>
  <si>
    <t>W-102859</t>
  </si>
  <si>
    <t>AA110.025</t>
  </si>
  <si>
    <t>B-610025</t>
  </si>
  <si>
    <t>3G205</t>
  </si>
  <si>
    <t>Washer - Rotation Stop</t>
  </si>
  <si>
    <t>W-106268</t>
  </si>
  <si>
    <t>W-101555</t>
  </si>
  <si>
    <t>W-102072</t>
  </si>
  <si>
    <t>W106269</t>
  </si>
  <si>
    <t>W-102122</t>
  </si>
  <si>
    <t>W-102896</t>
  </si>
  <si>
    <t>W-106301</t>
  </si>
  <si>
    <t>Hydraulic Motor - Char Lynn</t>
  </si>
  <si>
    <t>Service Parts</t>
  </si>
  <si>
    <t>W-103274</t>
  </si>
  <si>
    <t>W-102205</t>
  </si>
  <si>
    <t>W-102880</t>
  </si>
  <si>
    <t>Nut - M8</t>
  </si>
  <si>
    <t>W-100805</t>
  </si>
  <si>
    <t>W-102107</t>
  </si>
  <si>
    <t>W-105967</t>
  </si>
  <si>
    <t>W-105030</t>
  </si>
  <si>
    <t>Lube Fitting - Str - M10 x 1</t>
  </si>
  <si>
    <t>W-104826</t>
  </si>
  <si>
    <t>W-103006</t>
  </si>
  <si>
    <t>PO Check Valve - Swing Cylinder</t>
  </si>
  <si>
    <t>Check Valve - Outrigger Rod</t>
  </si>
  <si>
    <t>Outrigger Lock</t>
  </si>
  <si>
    <t>Hydraulic Motor - Rotation</t>
  </si>
  <si>
    <t>DD103/DD014</t>
  </si>
  <si>
    <t>Add</t>
  </si>
  <si>
    <t>4V108</t>
  </si>
  <si>
    <t>4V109</t>
  </si>
  <si>
    <t>4V111</t>
  </si>
  <si>
    <t>8V119</t>
  </si>
  <si>
    <t>4V112</t>
  </si>
  <si>
    <t>3V101</t>
  </si>
  <si>
    <t>3V102</t>
  </si>
  <si>
    <t>4V120</t>
  </si>
  <si>
    <t>4V123</t>
  </si>
  <si>
    <t>Nameplate  - Boom Valve</t>
  </si>
  <si>
    <t>Nameplate - Jack Cylinder Load</t>
  </si>
  <si>
    <t xml:space="preserve">Decal - O/R Pinch Point </t>
  </si>
  <si>
    <t>Parts not Required</t>
  </si>
  <si>
    <t>Pedestal Assy Kit</t>
  </si>
  <si>
    <t xml:space="preserve">Parts not Required </t>
  </si>
  <si>
    <t>B-601014</t>
  </si>
  <si>
    <t>8G1</t>
  </si>
  <si>
    <t>8G2</t>
  </si>
  <si>
    <t>8W1</t>
  </si>
  <si>
    <t>B-610048</t>
  </si>
  <si>
    <t>B-610030</t>
  </si>
  <si>
    <t>Pedestal Hydraulic Group -Old</t>
  </si>
  <si>
    <t>2L5</t>
  </si>
  <si>
    <t>B-619093</t>
  </si>
  <si>
    <t>W-101706</t>
  </si>
  <si>
    <t>HHCS - M20 x 50  - Gr 8.8</t>
  </si>
  <si>
    <t>W-102891</t>
  </si>
  <si>
    <t>Nut - M20</t>
  </si>
  <si>
    <t>W-103314</t>
  </si>
  <si>
    <t>Washer - M20</t>
  </si>
  <si>
    <t>W-103389</t>
  </si>
  <si>
    <t>SHCS - M5 x 20 Gr 8.8</t>
  </si>
  <si>
    <t>W-102068</t>
  </si>
  <si>
    <t>Lock Nut - M5</t>
  </si>
  <si>
    <t>W-103388</t>
  </si>
  <si>
    <t>SHCS - M16 x 65</t>
  </si>
  <si>
    <t>Holder, Bubble Level</t>
  </si>
  <si>
    <t>W-106011</t>
  </si>
  <si>
    <t>DM</t>
  </si>
  <si>
    <t>$</t>
  </si>
  <si>
    <t>Hydraulic Motor</t>
  </si>
  <si>
    <t>Parts not used</t>
  </si>
  <si>
    <t>Holder. Pressure Filter</t>
  </si>
  <si>
    <t>B-741022</t>
  </si>
  <si>
    <t>W-103178</t>
  </si>
  <si>
    <t>SHCS - M10 x 16</t>
  </si>
  <si>
    <t>W-102070</t>
  </si>
  <si>
    <t>Washer - M10</t>
  </si>
  <si>
    <t xml:space="preserve">            Unit  Cost</t>
  </si>
  <si>
    <t xml:space="preserve">            Extended</t>
  </si>
  <si>
    <t>Kit</t>
  </si>
  <si>
    <t>Inventory</t>
  </si>
  <si>
    <t>Per</t>
  </si>
  <si>
    <t xml:space="preserve">Boom </t>
  </si>
  <si>
    <t>Area</t>
  </si>
  <si>
    <t>INVA</t>
  </si>
  <si>
    <t>Remarks</t>
  </si>
  <si>
    <t>#204</t>
  </si>
  <si>
    <t>#206</t>
  </si>
  <si>
    <t>1 from New WAI delivery</t>
  </si>
  <si>
    <t>NMR 1 in warehouse</t>
  </si>
  <si>
    <t>Hydraulic Group</t>
  </si>
  <si>
    <t>See Page 1</t>
  </si>
  <si>
    <t>See Page 3</t>
  </si>
  <si>
    <t>See Page 4</t>
  </si>
  <si>
    <t>See Front O/R</t>
  </si>
  <si>
    <t>See Rear O/R</t>
  </si>
  <si>
    <t>4 from new WAI delivery</t>
  </si>
  <si>
    <t>1 from new WAI delivery</t>
  </si>
  <si>
    <t>Remove from BOM</t>
  </si>
  <si>
    <t>??</t>
  </si>
  <si>
    <t>Count</t>
  </si>
  <si>
    <t>Parts Not used</t>
  </si>
  <si>
    <t>#211</t>
  </si>
  <si>
    <t>Parts on Machines</t>
  </si>
  <si>
    <t>Parts to Issue</t>
  </si>
  <si>
    <t>Bal</t>
  </si>
  <si>
    <t>See  Front O/R</t>
  </si>
  <si>
    <t xml:space="preserve">9 ea on 802111 Cylinder 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</si>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</sst>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view="pageBreakPreview" zoomScale="60" workbookViewId="0" topLeftCell="A1">
      <selection activeCell="A14" sqref="A14"/>
    </sheetView>
  </sheetViews>
  <sheetFormatPr defaultColWidth="9.140625" defaultRowHeight="12.75"/>
  <cols>
    <col min="1" max="4" width="4.7109375" style="4" customWidth="1"/>
    <col min="5" max="5" width="4.57421875" style="3" customWidth="1"/>
    <col min="6" max="7" width="13.7109375" style="3" customWidth="1"/>
    <col min="8" max="8" width="14.7109375" style="3" customWidth="1"/>
    <col min="9" max="9" width="36.8515625" style="4" customWidth="1"/>
    <col min="10" max="10" width="12.7109375" style="3" customWidth="1"/>
    <col min="11" max="13" width="12.7109375" style="4" customWidth="1"/>
    <col min="14" max="16384" width="9.140625" style="4" customWidth="1"/>
  </cols>
  <sheetData>
    <row r="1" spans="1:12" ht="15.75" customHeight="1">
      <c r="A1" s="8" t="s">
        <v>116</v>
      </c>
      <c r="E1" s="3" t="s">
        <v>92</v>
      </c>
      <c r="F1" s="3" t="s">
        <v>90</v>
      </c>
      <c r="G1" s="3" t="s">
        <v>91</v>
      </c>
      <c r="H1" s="3" t="s">
        <v>115</v>
      </c>
      <c r="I1" s="4" t="s">
        <v>93</v>
      </c>
      <c r="J1" s="8" t="s">
        <v>359</v>
      </c>
      <c r="L1" s="4" t="s">
        <v>360</v>
      </c>
    </row>
    <row r="2" spans="10:13" ht="15.75" customHeight="1">
      <c r="J2" s="3" t="s">
        <v>349</v>
      </c>
      <c r="K2" s="3" t="s">
        <v>350</v>
      </c>
      <c r="L2" s="3" t="s">
        <v>349</v>
      </c>
      <c r="M2" s="3" t="s">
        <v>350</v>
      </c>
    </row>
    <row r="3" spans="7:13" ht="15.75" customHeight="1">
      <c r="G3" s="3" t="s">
        <v>326</v>
      </c>
      <c r="I3" s="4" t="s">
        <v>324</v>
      </c>
      <c r="J3" s="7"/>
      <c r="K3" s="7"/>
      <c r="L3" s="7">
        <f>L5+L57+L111+L166</f>
        <v>65204.420000000006</v>
      </c>
      <c r="M3" s="7">
        <f>M5+M57+M111+M166</f>
        <v>33339.16195121951</v>
      </c>
    </row>
    <row r="4" spans="10:13" ht="15.75" customHeight="1">
      <c r="J4" s="7"/>
      <c r="K4" s="7"/>
      <c r="L4" s="7"/>
      <c r="M4" s="7"/>
    </row>
    <row r="5" spans="1:13" ht="15.75" customHeight="1">
      <c r="A5" s="3">
        <v>1</v>
      </c>
      <c r="B5" s="3"/>
      <c r="C5" s="3"/>
      <c r="D5" s="3"/>
      <c r="E5" s="3">
        <v>1</v>
      </c>
      <c r="F5" s="3">
        <v>802102</v>
      </c>
      <c r="G5" s="3" t="s">
        <v>0</v>
      </c>
      <c r="H5" s="3" t="s">
        <v>136</v>
      </c>
      <c r="I5" s="4" t="s">
        <v>1</v>
      </c>
      <c r="J5" s="7"/>
      <c r="K5" s="7"/>
      <c r="L5" s="7">
        <f>L7+SUM(L13:L29)+L31</f>
        <v>30632.120000000003</v>
      </c>
      <c r="M5" s="7">
        <f>M7+SUM(M13:M29)+M31</f>
        <v>14942.497560975611</v>
      </c>
    </row>
    <row r="6" spans="1:13" ht="15.75" customHeight="1">
      <c r="A6" s="3"/>
      <c r="B6" s="3"/>
      <c r="C6" s="3"/>
      <c r="D6" s="3"/>
      <c r="J6" s="7"/>
      <c r="K6" s="7"/>
      <c r="L6" s="7"/>
      <c r="M6" s="7"/>
    </row>
    <row r="7" spans="1:13" ht="15.75" customHeight="1">
      <c r="A7" s="3"/>
      <c r="B7" s="3">
        <v>2</v>
      </c>
      <c r="C7" s="3"/>
      <c r="D7" s="3"/>
      <c r="E7" s="3">
        <v>1</v>
      </c>
      <c r="F7" s="3">
        <v>802278</v>
      </c>
      <c r="G7" s="3" t="s">
        <v>2</v>
      </c>
      <c r="H7" s="3" t="s">
        <v>137</v>
      </c>
      <c r="I7" s="4" t="s">
        <v>3</v>
      </c>
      <c r="J7" s="7"/>
      <c r="K7" s="7"/>
      <c r="L7" s="7">
        <f>SUM(L8:L11)</f>
        <v>22064.36</v>
      </c>
      <c r="M7" s="7">
        <f>SUM(M8:M11)</f>
        <v>10763.102439024391</v>
      </c>
    </row>
    <row r="8" spans="1:13" ht="15.75" customHeight="1">
      <c r="A8" s="3"/>
      <c r="B8" s="3"/>
      <c r="C8" s="3"/>
      <c r="D8" s="3"/>
      <c r="J8" s="7"/>
      <c r="K8" s="7"/>
      <c r="L8" s="7"/>
      <c r="M8" s="7"/>
    </row>
    <row r="9" spans="1:13" ht="15.75" customHeight="1">
      <c r="A9" s="3"/>
      <c r="B9" s="3"/>
      <c r="C9" s="3">
        <v>3</v>
      </c>
      <c r="D9" s="3"/>
      <c r="E9" s="3">
        <v>1</v>
      </c>
      <c r="F9" s="5">
        <v>802254</v>
      </c>
      <c r="G9" s="3" t="s">
        <v>4</v>
      </c>
      <c r="I9" s="4" t="s">
        <v>5</v>
      </c>
      <c r="J9" s="7">
        <v>18756</v>
      </c>
      <c r="K9" s="6">
        <f>J9/2.05</f>
        <v>9149.268292682927</v>
      </c>
      <c r="L9" s="7">
        <f>J9*E9</f>
        <v>18756</v>
      </c>
      <c r="M9" s="7">
        <f>K9*E9</f>
        <v>9149.268292682927</v>
      </c>
    </row>
    <row r="10" spans="1:13" ht="15.75" customHeight="1">
      <c r="A10" s="3"/>
      <c r="B10" s="3"/>
      <c r="C10" s="3">
        <v>3</v>
      </c>
      <c r="D10" s="3"/>
      <c r="E10" s="3">
        <v>1</v>
      </c>
      <c r="F10" s="5">
        <v>802255</v>
      </c>
      <c r="G10" s="3" t="s">
        <v>6</v>
      </c>
      <c r="I10" s="4" t="s">
        <v>7</v>
      </c>
      <c r="J10" s="7">
        <v>1654.18</v>
      </c>
      <c r="K10" s="6">
        <f aca="true" t="shared" si="0" ref="K10:K47">J10/2.05</f>
        <v>806.9170731707318</v>
      </c>
      <c r="L10" s="7">
        <f aca="true" t="shared" si="1" ref="L10:L47">J10*E10</f>
        <v>1654.18</v>
      </c>
      <c r="M10" s="7">
        <f aca="true" t="shared" si="2" ref="M10:M47">K10*E10</f>
        <v>806.9170731707318</v>
      </c>
    </row>
    <row r="11" spans="1:13" ht="15.75" customHeight="1">
      <c r="A11" s="3"/>
      <c r="B11" s="3"/>
      <c r="C11" s="3">
        <v>3</v>
      </c>
      <c r="D11" s="3"/>
      <c r="E11" s="3">
        <v>1</v>
      </c>
      <c r="F11" s="5">
        <v>802256</v>
      </c>
      <c r="G11" s="3" t="s">
        <v>9</v>
      </c>
      <c r="I11" s="4" t="s">
        <v>8</v>
      </c>
      <c r="J11" s="7">
        <v>1654.18</v>
      </c>
      <c r="K11" s="6">
        <f t="shared" si="0"/>
        <v>806.9170731707318</v>
      </c>
      <c r="L11" s="7">
        <f t="shared" si="1"/>
        <v>1654.18</v>
      </c>
      <c r="M11" s="7">
        <f t="shared" si="2"/>
        <v>806.9170731707318</v>
      </c>
    </row>
    <row r="12" spans="1:13" ht="15.75" customHeight="1">
      <c r="A12" s="3"/>
      <c r="B12" s="3"/>
      <c r="C12" s="3"/>
      <c r="D12" s="3"/>
      <c r="F12" s="5"/>
      <c r="J12" s="7"/>
      <c r="K12" s="6"/>
      <c r="L12" s="7"/>
      <c r="M12" s="7"/>
    </row>
    <row r="13" spans="1:13" ht="15.75" customHeight="1">
      <c r="A13" s="3"/>
      <c r="B13" s="3">
        <v>2</v>
      </c>
      <c r="C13" s="3"/>
      <c r="D13" s="3"/>
      <c r="E13" s="3">
        <v>2</v>
      </c>
      <c r="F13" s="5">
        <v>802115</v>
      </c>
      <c r="G13" s="3" t="s">
        <v>10</v>
      </c>
      <c r="H13" s="3" t="s">
        <v>138</v>
      </c>
      <c r="I13" s="4" t="s">
        <v>11</v>
      </c>
      <c r="J13" s="7">
        <v>15.24</v>
      </c>
      <c r="K13" s="6">
        <f t="shared" si="0"/>
        <v>7.434146341463415</v>
      </c>
      <c r="L13" s="7">
        <f t="shared" si="1"/>
        <v>30.48</v>
      </c>
      <c r="M13" s="7">
        <f t="shared" si="2"/>
        <v>14.86829268292683</v>
      </c>
    </row>
    <row r="14" spans="1:13" ht="15.75" customHeight="1">
      <c r="A14" s="3"/>
      <c r="B14" s="3">
        <v>2</v>
      </c>
      <c r="C14" s="3"/>
      <c r="D14" s="3"/>
      <c r="E14" s="3">
        <v>2</v>
      </c>
      <c r="F14" s="5">
        <v>802116</v>
      </c>
      <c r="G14" s="3" t="s">
        <v>12</v>
      </c>
      <c r="H14" s="3" t="s">
        <v>142</v>
      </c>
      <c r="I14" s="4" t="s">
        <v>13</v>
      </c>
      <c r="J14" s="7">
        <v>9.4</v>
      </c>
      <c r="K14" s="6">
        <f t="shared" si="0"/>
        <v>4.585365853658537</v>
      </c>
      <c r="L14" s="7">
        <f t="shared" si="1"/>
        <v>18.8</v>
      </c>
      <c r="M14" s="7">
        <f t="shared" si="2"/>
        <v>9.170731707317074</v>
      </c>
    </row>
    <row r="15" spans="1:13" ht="15.75" customHeight="1">
      <c r="A15" s="3"/>
      <c r="B15" s="3">
        <v>2</v>
      </c>
      <c r="C15" s="3"/>
      <c r="D15" s="3"/>
      <c r="E15" s="3">
        <v>2</v>
      </c>
      <c r="F15" s="5">
        <v>802118</v>
      </c>
      <c r="G15" s="3" t="s">
        <v>14</v>
      </c>
      <c r="H15" s="3" t="s">
        <v>139</v>
      </c>
      <c r="I15" s="4" t="s">
        <v>15</v>
      </c>
      <c r="J15" s="7">
        <v>27.18</v>
      </c>
      <c r="K15" s="6">
        <f t="shared" si="0"/>
        <v>13.258536585365855</v>
      </c>
      <c r="L15" s="7">
        <f t="shared" si="1"/>
        <v>54.36</v>
      </c>
      <c r="M15" s="7">
        <f t="shared" si="2"/>
        <v>26.51707317073171</v>
      </c>
    </row>
    <row r="16" spans="1:13" ht="15.75" customHeight="1">
      <c r="A16" s="3"/>
      <c r="B16" s="3">
        <v>2</v>
      </c>
      <c r="C16" s="3"/>
      <c r="D16" s="3"/>
      <c r="E16" s="3">
        <v>2</v>
      </c>
      <c r="F16" s="5">
        <v>802121</v>
      </c>
      <c r="G16" s="3" t="s">
        <v>16</v>
      </c>
      <c r="H16" s="3" t="s">
        <v>140</v>
      </c>
      <c r="I16" s="4" t="s">
        <v>17</v>
      </c>
      <c r="J16" s="7">
        <v>37.08</v>
      </c>
      <c r="K16" s="6">
        <f t="shared" si="0"/>
        <v>18.087804878048782</v>
      </c>
      <c r="L16" s="7">
        <f t="shared" si="1"/>
        <v>74.16</v>
      </c>
      <c r="M16" s="7">
        <f t="shared" si="2"/>
        <v>36.175609756097565</v>
      </c>
    </row>
    <row r="17" spans="1:13" ht="15.75" customHeight="1">
      <c r="A17" s="3"/>
      <c r="B17" s="3">
        <v>2</v>
      </c>
      <c r="E17" s="3">
        <v>2</v>
      </c>
      <c r="F17" s="5">
        <v>802124</v>
      </c>
      <c r="G17" s="3" t="s">
        <v>282</v>
      </c>
      <c r="H17" s="3" t="s">
        <v>283</v>
      </c>
      <c r="I17" s="4" t="s">
        <v>284</v>
      </c>
      <c r="J17" s="7">
        <v>11.68</v>
      </c>
      <c r="K17" s="6">
        <f t="shared" si="0"/>
        <v>5.697560975609757</v>
      </c>
      <c r="L17" s="7">
        <f t="shared" si="1"/>
        <v>23.36</v>
      </c>
      <c r="M17" s="7">
        <f t="shared" si="2"/>
        <v>11.395121951219513</v>
      </c>
    </row>
    <row r="18" spans="1:13" ht="15.75" customHeight="1">
      <c r="A18" s="3"/>
      <c r="B18" s="3">
        <v>2</v>
      </c>
      <c r="C18" s="3"/>
      <c r="D18" s="3"/>
      <c r="E18" s="3">
        <v>1</v>
      </c>
      <c r="F18" s="5">
        <v>802114</v>
      </c>
      <c r="G18" s="3" t="s">
        <v>18</v>
      </c>
      <c r="H18" s="3" t="s">
        <v>141</v>
      </c>
      <c r="I18" s="4" t="s">
        <v>19</v>
      </c>
      <c r="J18" s="7">
        <v>123.83</v>
      </c>
      <c r="K18" s="6">
        <f t="shared" si="0"/>
        <v>60.40487804878049</v>
      </c>
      <c r="L18" s="7">
        <f t="shared" si="1"/>
        <v>123.83</v>
      </c>
      <c r="M18" s="7">
        <f t="shared" si="2"/>
        <v>60.40487804878049</v>
      </c>
    </row>
    <row r="19" spans="1:13" ht="15.75" customHeight="1">
      <c r="A19" s="3"/>
      <c r="B19" s="3">
        <v>2</v>
      </c>
      <c r="C19" s="3"/>
      <c r="D19" s="3"/>
      <c r="E19" s="3">
        <v>4</v>
      </c>
      <c r="F19" s="5">
        <v>802125</v>
      </c>
      <c r="G19" s="3" t="s">
        <v>20</v>
      </c>
      <c r="H19" s="3" t="s">
        <v>143</v>
      </c>
      <c r="I19" s="4" t="s">
        <v>21</v>
      </c>
      <c r="J19" s="7">
        <v>9.84</v>
      </c>
      <c r="K19" s="6">
        <f t="shared" si="0"/>
        <v>4.800000000000001</v>
      </c>
      <c r="L19" s="7">
        <f t="shared" si="1"/>
        <v>39.36</v>
      </c>
      <c r="M19" s="7">
        <f t="shared" si="2"/>
        <v>19.200000000000003</v>
      </c>
    </row>
    <row r="20" spans="1:13" ht="15.75" customHeight="1">
      <c r="A20" s="3"/>
      <c r="B20" s="3">
        <v>2</v>
      </c>
      <c r="C20" s="3"/>
      <c r="D20" s="3"/>
      <c r="E20" s="3">
        <v>2</v>
      </c>
      <c r="F20" s="5">
        <v>802131</v>
      </c>
      <c r="G20" s="3" t="s">
        <v>22</v>
      </c>
      <c r="H20" s="3" t="s">
        <v>144</v>
      </c>
      <c r="I20" s="4" t="s">
        <v>307</v>
      </c>
      <c r="J20" s="7">
        <v>45.72</v>
      </c>
      <c r="K20" s="6">
        <f t="shared" si="0"/>
        <v>22.302439024390246</v>
      </c>
      <c r="L20" s="7">
        <f t="shared" si="1"/>
        <v>91.44</v>
      </c>
      <c r="M20" s="7">
        <f t="shared" si="2"/>
        <v>44.60487804878049</v>
      </c>
    </row>
    <row r="21" spans="1:13" ht="15.75" customHeight="1">
      <c r="A21" s="3"/>
      <c r="B21" s="3">
        <v>2</v>
      </c>
      <c r="C21" s="3"/>
      <c r="D21" s="3"/>
      <c r="E21" s="3">
        <v>1</v>
      </c>
      <c r="F21" s="5">
        <v>802129</v>
      </c>
      <c r="G21" s="3" t="s">
        <v>23</v>
      </c>
      <c r="H21" s="3" t="s">
        <v>145</v>
      </c>
      <c r="I21" s="4" t="s">
        <v>24</v>
      </c>
      <c r="J21" s="7">
        <v>584.2</v>
      </c>
      <c r="K21" s="6">
        <f t="shared" si="0"/>
        <v>284.9756097560976</v>
      </c>
      <c r="L21" s="7">
        <f t="shared" si="1"/>
        <v>584.2</v>
      </c>
      <c r="M21" s="7">
        <f t="shared" si="2"/>
        <v>284.9756097560976</v>
      </c>
    </row>
    <row r="22" spans="2:13" ht="15.75" customHeight="1">
      <c r="B22" s="3">
        <v>2</v>
      </c>
      <c r="C22" s="3"/>
      <c r="D22" s="3"/>
      <c r="E22" s="3">
        <v>1</v>
      </c>
      <c r="F22" s="5">
        <v>802130</v>
      </c>
      <c r="G22" s="3" t="s">
        <v>26</v>
      </c>
      <c r="H22" s="3" t="s">
        <v>146</v>
      </c>
      <c r="I22" s="4" t="s">
        <v>25</v>
      </c>
      <c r="J22" s="7">
        <v>584.2</v>
      </c>
      <c r="K22" s="6">
        <f t="shared" si="0"/>
        <v>284.9756097560976</v>
      </c>
      <c r="L22" s="7">
        <f t="shared" si="1"/>
        <v>584.2</v>
      </c>
      <c r="M22" s="7">
        <f t="shared" si="2"/>
        <v>284.9756097560976</v>
      </c>
    </row>
    <row r="23" spans="2:13" ht="15.75" customHeight="1">
      <c r="B23" s="3">
        <v>2</v>
      </c>
      <c r="E23" s="3">
        <v>4</v>
      </c>
      <c r="F23" s="5">
        <v>802267</v>
      </c>
      <c r="G23" s="3" t="s">
        <v>193</v>
      </c>
      <c r="I23" s="4" t="s">
        <v>255</v>
      </c>
      <c r="J23" s="7">
        <v>33.72</v>
      </c>
      <c r="K23" s="6">
        <f t="shared" si="0"/>
        <v>16.44878048780488</v>
      </c>
      <c r="L23" s="7">
        <f t="shared" si="1"/>
        <v>134.88</v>
      </c>
      <c r="M23" s="7">
        <f t="shared" si="2"/>
        <v>65.79512195121951</v>
      </c>
    </row>
    <row r="24" spans="1:13" ht="15.75" customHeight="1">
      <c r="A24" s="3"/>
      <c r="B24" s="3">
        <v>2</v>
      </c>
      <c r="E24" s="3">
        <v>4</v>
      </c>
      <c r="F24" s="5">
        <v>802268</v>
      </c>
      <c r="G24" s="3" t="s">
        <v>194</v>
      </c>
      <c r="I24" s="4" t="s">
        <v>256</v>
      </c>
      <c r="J24" s="7">
        <v>12.96</v>
      </c>
      <c r="K24" s="6">
        <f t="shared" si="0"/>
        <v>6.321951219512196</v>
      </c>
      <c r="L24" s="7">
        <f t="shared" si="1"/>
        <v>51.84</v>
      </c>
      <c r="M24" s="7">
        <f t="shared" si="2"/>
        <v>25.287804878048785</v>
      </c>
    </row>
    <row r="25" spans="1:13" ht="15.75" customHeight="1">
      <c r="A25" s="3"/>
      <c r="B25" s="3">
        <v>2</v>
      </c>
      <c r="C25" s="3"/>
      <c r="D25" s="3"/>
      <c r="E25" s="3">
        <v>1</v>
      </c>
      <c r="F25" s="5">
        <v>802073</v>
      </c>
      <c r="G25" s="3" t="s">
        <v>27</v>
      </c>
      <c r="H25" s="3" t="s">
        <v>147</v>
      </c>
      <c r="I25" s="4" t="s">
        <v>28</v>
      </c>
      <c r="J25" s="7">
        <v>5946.78</v>
      </c>
      <c r="K25" s="6">
        <f t="shared" si="0"/>
        <v>2900.868292682927</v>
      </c>
      <c r="L25" s="7">
        <f t="shared" si="1"/>
        <v>5946.78</v>
      </c>
      <c r="M25" s="7">
        <f t="shared" si="2"/>
        <v>2900.868292682927</v>
      </c>
    </row>
    <row r="26" spans="1:13" ht="15.75" customHeight="1">
      <c r="A26" s="3"/>
      <c r="B26" s="3">
        <v>2</v>
      </c>
      <c r="C26" s="3"/>
      <c r="D26" s="3"/>
      <c r="E26" s="3">
        <v>1</v>
      </c>
      <c r="F26" s="5">
        <v>802084</v>
      </c>
      <c r="G26" s="3" t="s">
        <v>29</v>
      </c>
      <c r="H26" s="3" t="s">
        <v>133</v>
      </c>
      <c r="I26" s="4" t="s">
        <v>32</v>
      </c>
      <c r="J26" s="7">
        <v>101.6</v>
      </c>
      <c r="K26" s="6">
        <f t="shared" si="0"/>
        <v>49.5609756097561</v>
      </c>
      <c r="L26" s="7">
        <f t="shared" si="1"/>
        <v>101.6</v>
      </c>
      <c r="M26" s="7">
        <f t="shared" si="2"/>
        <v>49.5609756097561</v>
      </c>
    </row>
    <row r="27" spans="1:13" ht="15.75" customHeight="1">
      <c r="A27" s="3"/>
      <c r="B27" s="3">
        <v>2</v>
      </c>
      <c r="C27" s="3"/>
      <c r="D27" s="3"/>
      <c r="E27" s="3">
        <v>1</v>
      </c>
      <c r="F27" s="5">
        <v>802085</v>
      </c>
      <c r="G27" s="3" t="s">
        <v>30</v>
      </c>
      <c r="H27" s="3" t="s">
        <v>132</v>
      </c>
      <c r="I27" s="4" t="s">
        <v>33</v>
      </c>
      <c r="J27" s="7">
        <v>41.4</v>
      </c>
      <c r="K27" s="6">
        <f t="shared" si="0"/>
        <v>20.195121951219512</v>
      </c>
      <c r="L27" s="7">
        <f t="shared" si="1"/>
        <v>41.4</v>
      </c>
      <c r="M27" s="7">
        <f t="shared" si="2"/>
        <v>20.195121951219512</v>
      </c>
    </row>
    <row r="28" spans="1:13" ht="15.75" customHeight="1">
      <c r="A28" s="3"/>
      <c r="B28" s="3">
        <v>2</v>
      </c>
      <c r="C28" s="3"/>
      <c r="D28" s="3"/>
      <c r="E28" s="3">
        <v>1</v>
      </c>
      <c r="F28" s="5">
        <v>802086</v>
      </c>
      <c r="G28" s="3" t="s">
        <v>348</v>
      </c>
      <c r="H28" s="3" t="s">
        <v>134</v>
      </c>
      <c r="I28" s="4" t="s">
        <v>34</v>
      </c>
      <c r="J28" s="7">
        <v>4.76</v>
      </c>
      <c r="K28" s="6">
        <f t="shared" si="0"/>
        <v>2.3219512195121954</v>
      </c>
      <c r="L28" s="7">
        <f t="shared" si="1"/>
        <v>4.76</v>
      </c>
      <c r="M28" s="7">
        <f t="shared" si="2"/>
        <v>2.3219512195121954</v>
      </c>
    </row>
    <row r="29" spans="1:13" ht="15.75" customHeight="1">
      <c r="A29" s="3"/>
      <c r="B29" s="3">
        <v>2</v>
      </c>
      <c r="C29" s="3"/>
      <c r="D29" s="3"/>
      <c r="E29" s="3">
        <v>1</v>
      </c>
      <c r="F29" s="5">
        <v>802087</v>
      </c>
      <c r="G29" s="3" t="s">
        <v>31</v>
      </c>
      <c r="H29" s="3" t="s">
        <v>135</v>
      </c>
      <c r="I29" s="4" t="s">
        <v>35</v>
      </c>
      <c r="J29" s="7">
        <v>2.16</v>
      </c>
      <c r="K29" s="6">
        <f t="shared" si="0"/>
        <v>1.0536585365853661</v>
      </c>
      <c r="L29" s="7">
        <f t="shared" si="1"/>
        <v>2.16</v>
      </c>
      <c r="M29" s="7">
        <f t="shared" si="2"/>
        <v>1.0536585365853661</v>
      </c>
    </row>
    <row r="30" spans="1:13" ht="15.75" customHeight="1">
      <c r="A30" s="3"/>
      <c r="J30" s="7"/>
      <c r="K30" s="7"/>
      <c r="L30" s="7"/>
      <c r="M30" s="7"/>
    </row>
    <row r="31" spans="1:13" ht="15.75" customHeight="1">
      <c r="A31" s="3"/>
      <c r="B31" s="4" t="s">
        <v>323</v>
      </c>
      <c r="C31" s="3"/>
      <c r="D31" s="3"/>
      <c r="J31" s="7"/>
      <c r="K31" s="7"/>
      <c r="L31" s="7">
        <f>SUM(L33:L47)</f>
        <v>660.15</v>
      </c>
      <c r="M31" s="7">
        <f>SUM(M33:M47)</f>
        <v>322.0243902439025</v>
      </c>
    </row>
    <row r="32" spans="2:13" ht="15.75" customHeight="1">
      <c r="B32" s="3"/>
      <c r="C32" s="3"/>
      <c r="D32" s="3"/>
      <c r="J32" s="7"/>
      <c r="K32" s="7"/>
      <c r="L32" s="7"/>
      <c r="M32" s="7"/>
    </row>
    <row r="33" spans="2:13" ht="15.75" customHeight="1">
      <c r="B33" s="3">
        <v>2</v>
      </c>
      <c r="C33" s="3"/>
      <c r="D33" s="3"/>
      <c r="E33" s="3">
        <v>14</v>
      </c>
      <c r="G33" s="3" t="s">
        <v>258</v>
      </c>
      <c r="I33" s="4" t="s">
        <v>259</v>
      </c>
      <c r="J33" s="7">
        <v>0.89</v>
      </c>
      <c r="K33" s="7">
        <f t="shared" si="0"/>
        <v>0.4341463414634147</v>
      </c>
      <c r="L33" s="7">
        <f t="shared" si="1"/>
        <v>12.46</v>
      </c>
      <c r="M33" s="7">
        <f t="shared" si="2"/>
        <v>6.078048780487806</v>
      </c>
    </row>
    <row r="34" spans="2:13" ht="15.75" customHeight="1">
      <c r="B34" s="3">
        <v>2</v>
      </c>
      <c r="C34" s="3"/>
      <c r="D34" s="3"/>
      <c r="E34" s="3">
        <v>8</v>
      </c>
      <c r="G34" s="3" t="s">
        <v>304</v>
      </c>
      <c r="H34" s="3" t="s">
        <v>281</v>
      </c>
      <c r="I34" s="4" t="s">
        <v>270</v>
      </c>
      <c r="J34" s="7">
        <v>0.32</v>
      </c>
      <c r="K34" s="7">
        <f t="shared" si="0"/>
        <v>0.15609756097560978</v>
      </c>
      <c r="L34" s="7">
        <f t="shared" si="1"/>
        <v>2.56</v>
      </c>
      <c r="M34" s="7">
        <f t="shared" si="2"/>
        <v>1.2487804878048783</v>
      </c>
    </row>
    <row r="35" spans="2:13" ht="15.75" customHeight="1">
      <c r="B35" s="3">
        <v>2</v>
      </c>
      <c r="C35" s="3"/>
      <c r="D35" s="3"/>
      <c r="E35" s="3">
        <v>1</v>
      </c>
      <c r="G35" s="3" t="s">
        <v>113</v>
      </c>
      <c r="I35" s="4" t="s">
        <v>257</v>
      </c>
      <c r="J35" s="7">
        <v>24.83</v>
      </c>
      <c r="K35" s="7">
        <f t="shared" si="0"/>
        <v>12.11219512195122</v>
      </c>
      <c r="L35" s="7">
        <f t="shared" si="1"/>
        <v>24.83</v>
      </c>
      <c r="M35" s="7">
        <f t="shared" si="2"/>
        <v>12.11219512195122</v>
      </c>
    </row>
    <row r="36" spans="2:13" ht="15.75" customHeight="1">
      <c r="B36" s="3">
        <v>2</v>
      </c>
      <c r="C36" s="3"/>
      <c r="D36" s="3"/>
      <c r="E36" s="3">
        <v>2</v>
      </c>
      <c r="G36" s="3" t="s">
        <v>260</v>
      </c>
      <c r="I36" s="4" t="s">
        <v>261</v>
      </c>
      <c r="J36" s="7">
        <v>1.14</v>
      </c>
      <c r="K36" s="7">
        <f t="shared" si="0"/>
        <v>0.5560975609756098</v>
      </c>
      <c r="L36" s="7">
        <f t="shared" si="1"/>
        <v>2.28</v>
      </c>
      <c r="M36" s="7">
        <f t="shared" si="2"/>
        <v>1.1121951219512196</v>
      </c>
    </row>
    <row r="37" spans="2:13" ht="15.75" customHeight="1">
      <c r="B37" s="3">
        <v>2</v>
      </c>
      <c r="C37" s="3"/>
      <c r="D37" s="3"/>
      <c r="E37" s="3">
        <v>96</v>
      </c>
      <c r="G37" s="3" t="s">
        <v>262</v>
      </c>
      <c r="I37" s="4" t="s">
        <v>263</v>
      </c>
      <c r="J37" s="7">
        <v>5.08</v>
      </c>
      <c r="K37" s="7">
        <f t="shared" si="0"/>
        <v>2.4780487804878053</v>
      </c>
      <c r="L37" s="7">
        <f t="shared" si="1"/>
        <v>487.68</v>
      </c>
      <c r="M37" s="7">
        <f t="shared" si="2"/>
        <v>237.8926829268293</v>
      </c>
    </row>
    <row r="38" spans="2:13" ht="15.75" customHeight="1">
      <c r="B38" s="3">
        <v>2</v>
      </c>
      <c r="C38" s="3"/>
      <c r="D38" s="3"/>
      <c r="E38" s="3">
        <v>96</v>
      </c>
      <c r="G38" s="3" t="s">
        <v>279</v>
      </c>
      <c r="I38" s="4" t="s">
        <v>253</v>
      </c>
      <c r="J38" s="7">
        <v>1.02</v>
      </c>
      <c r="K38" s="7">
        <f t="shared" si="0"/>
        <v>0.49756097560975615</v>
      </c>
      <c r="L38" s="7">
        <f t="shared" si="1"/>
        <v>97.92</v>
      </c>
      <c r="M38" s="7">
        <f t="shared" si="2"/>
        <v>47.76585365853659</v>
      </c>
    </row>
    <row r="39" spans="2:13" ht="15.75" customHeight="1">
      <c r="B39" s="3">
        <v>2</v>
      </c>
      <c r="C39" s="3"/>
      <c r="D39" s="3"/>
      <c r="E39" s="3">
        <v>1</v>
      </c>
      <c r="G39" s="3" t="s">
        <v>280</v>
      </c>
      <c r="I39" s="4" t="s">
        <v>211</v>
      </c>
      <c r="J39" s="7">
        <v>8</v>
      </c>
      <c r="K39" s="7">
        <f t="shared" si="0"/>
        <v>3.9024390243902443</v>
      </c>
      <c r="L39" s="7">
        <f t="shared" si="1"/>
        <v>8</v>
      </c>
      <c r="M39" s="7">
        <f t="shared" si="2"/>
        <v>3.9024390243902443</v>
      </c>
    </row>
    <row r="40" spans="2:13" ht="15.75" customHeight="1">
      <c r="B40" s="3"/>
      <c r="C40" s="3"/>
      <c r="D40" s="3"/>
      <c r="J40" s="7"/>
      <c r="K40" s="7"/>
      <c r="L40" s="7"/>
      <c r="M40" s="7"/>
    </row>
    <row r="41" spans="2:13" ht="15.75" customHeight="1">
      <c r="B41" s="3">
        <v>2</v>
      </c>
      <c r="C41" s="3"/>
      <c r="D41" s="3"/>
      <c r="E41" s="3">
        <v>2</v>
      </c>
      <c r="G41" s="3" t="s">
        <v>334</v>
      </c>
      <c r="I41" s="4" t="s">
        <v>347</v>
      </c>
      <c r="J41" s="7">
        <v>6.16</v>
      </c>
      <c r="K41" s="7">
        <f t="shared" si="0"/>
        <v>3.0048780487804883</v>
      </c>
      <c r="L41" s="7">
        <f t="shared" si="1"/>
        <v>12.32</v>
      </c>
      <c r="M41" s="7">
        <f t="shared" si="2"/>
        <v>6.0097560975609765</v>
      </c>
    </row>
    <row r="42" spans="2:13" ht="15.75" customHeight="1">
      <c r="B42" s="3">
        <v>2</v>
      </c>
      <c r="C42" s="3"/>
      <c r="D42" s="3"/>
      <c r="E42" s="3">
        <v>4</v>
      </c>
      <c r="G42" s="3" t="s">
        <v>335</v>
      </c>
      <c r="I42" s="4" t="s">
        <v>336</v>
      </c>
      <c r="J42" s="7">
        <v>1.02</v>
      </c>
      <c r="K42" s="7">
        <f t="shared" si="0"/>
        <v>0.49756097560975615</v>
      </c>
      <c r="L42" s="7">
        <f t="shared" si="1"/>
        <v>4.08</v>
      </c>
      <c r="M42" s="7">
        <f t="shared" si="2"/>
        <v>1.9902439024390246</v>
      </c>
    </row>
    <row r="43" spans="2:13" ht="15.75" customHeight="1">
      <c r="B43" s="3">
        <v>2</v>
      </c>
      <c r="C43" s="3"/>
      <c r="D43" s="3"/>
      <c r="E43" s="3">
        <v>4</v>
      </c>
      <c r="G43" s="3" t="s">
        <v>337</v>
      </c>
      <c r="I43" s="4" t="s">
        <v>338</v>
      </c>
      <c r="J43" s="7">
        <v>0.38</v>
      </c>
      <c r="K43" s="7">
        <f t="shared" si="0"/>
        <v>0.1853658536585366</v>
      </c>
      <c r="L43" s="7">
        <f t="shared" si="1"/>
        <v>1.52</v>
      </c>
      <c r="M43" s="7">
        <f t="shared" si="2"/>
        <v>0.7414634146341464</v>
      </c>
    </row>
    <row r="44" spans="2:13" ht="15.75" customHeight="1">
      <c r="B44" s="3">
        <v>2</v>
      </c>
      <c r="C44" s="3"/>
      <c r="D44" s="3"/>
      <c r="E44" s="3">
        <v>4</v>
      </c>
      <c r="G44" s="3" t="s">
        <v>339</v>
      </c>
      <c r="I44" s="8" t="s">
        <v>340</v>
      </c>
      <c r="J44" s="7">
        <v>0.51</v>
      </c>
      <c r="K44" s="7">
        <f t="shared" si="0"/>
        <v>0.24878048780487808</v>
      </c>
      <c r="L44" s="7">
        <f t="shared" si="1"/>
        <v>2.04</v>
      </c>
      <c r="M44" s="7">
        <f t="shared" si="2"/>
        <v>0.9951219512195123</v>
      </c>
    </row>
    <row r="45" spans="2:13" ht="15.75" customHeight="1">
      <c r="B45" s="3">
        <v>2</v>
      </c>
      <c r="C45" s="3"/>
      <c r="D45" s="3"/>
      <c r="E45" s="3">
        <v>6</v>
      </c>
      <c r="G45" s="3" t="s">
        <v>341</v>
      </c>
      <c r="I45" s="4" t="s">
        <v>342</v>
      </c>
      <c r="J45" s="7">
        <v>0.19</v>
      </c>
      <c r="K45" s="7">
        <f t="shared" si="0"/>
        <v>0.0926829268292683</v>
      </c>
      <c r="L45" s="7">
        <f t="shared" si="1"/>
        <v>1.1400000000000001</v>
      </c>
      <c r="M45" s="7">
        <f t="shared" si="2"/>
        <v>0.5560975609756098</v>
      </c>
    </row>
    <row r="46" spans="2:13" ht="15.75" customHeight="1">
      <c r="B46" s="3">
        <v>2</v>
      </c>
      <c r="C46" s="3"/>
      <c r="D46" s="3"/>
      <c r="E46" s="3">
        <v>6</v>
      </c>
      <c r="G46" s="3" t="s">
        <v>343</v>
      </c>
      <c r="I46" s="4" t="s">
        <v>344</v>
      </c>
      <c r="J46" s="7">
        <v>0.32</v>
      </c>
      <c r="K46" s="7">
        <f t="shared" si="0"/>
        <v>0.15609756097560978</v>
      </c>
      <c r="L46" s="7">
        <f t="shared" si="1"/>
        <v>1.92</v>
      </c>
      <c r="M46" s="7">
        <f t="shared" si="2"/>
        <v>0.9365853658536587</v>
      </c>
    </row>
    <row r="47" spans="2:13" ht="15.75" customHeight="1">
      <c r="B47" s="3">
        <v>2</v>
      </c>
      <c r="C47" s="3"/>
      <c r="D47" s="3"/>
      <c r="E47" s="3">
        <v>1</v>
      </c>
      <c r="G47" s="3" t="s">
        <v>345</v>
      </c>
      <c r="I47" s="4" t="s">
        <v>346</v>
      </c>
      <c r="J47" s="7">
        <v>1.4</v>
      </c>
      <c r="K47" s="7">
        <f t="shared" si="0"/>
        <v>0.6829268292682927</v>
      </c>
      <c r="L47" s="7">
        <f t="shared" si="1"/>
        <v>1.4</v>
      </c>
      <c r="M47" s="7">
        <f t="shared" si="2"/>
        <v>0.6829268292682927</v>
      </c>
    </row>
    <row r="48" spans="2:13" ht="15.75" customHeight="1">
      <c r="B48" s="3"/>
      <c r="C48" s="3"/>
      <c r="D48" s="3"/>
      <c r="J48" s="7"/>
      <c r="K48" s="7"/>
      <c r="L48" s="7"/>
      <c r="M48" s="7"/>
    </row>
    <row r="49" spans="2:13" ht="15.75" customHeight="1">
      <c r="B49" s="3"/>
      <c r="C49" s="3"/>
      <c r="D49" s="3"/>
      <c r="J49" s="7"/>
      <c r="K49" s="7"/>
      <c r="L49" s="7"/>
      <c r="M49" s="7"/>
    </row>
    <row r="50" spans="2:13" ht="15.75" customHeight="1">
      <c r="B50" s="3"/>
      <c r="C50" s="3"/>
      <c r="D50" s="3"/>
      <c r="J50" s="7"/>
      <c r="K50" s="7"/>
      <c r="L50" s="7"/>
      <c r="M50" s="7"/>
    </row>
    <row r="51" spans="2:13" ht="15.75" customHeight="1">
      <c r="B51" s="3"/>
      <c r="C51" s="3"/>
      <c r="D51" s="3"/>
      <c r="J51" s="7"/>
      <c r="K51" s="7"/>
      <c r="L51" s="7"/>
      <c r="M51" s="7"/>
    </row>
    <row r="52" spans="2:13" ht="15.75" customHeight="1">
      <c r="B52" s="3"/>
      <c r="C52" s="3"/>
      <c r="D52" s="3"/>
      <c r="J52" s="7"/>
      <c r="K52" s="7"/>
      <c r="L52" s="7"/>
      <c r="M52" s="7"/>
    </row>
    <row r="53" spans="10:13" ht="15.75" customHeight="1">
      <c r="J53" s="7"/>
      <c r="K53" s="7"/>
      <c r="L53" s="7"/>
      <c r="M53" s="7"/>
    </row>
    <row r="54" spans="10:13" ht="15.75" customHeight="1">
      <c r="J54" s="7"/>
      <c r="K54" s="7"/>
      <c r="L54" s="7"/>
      <c r="M54" s="7"/>
    </row>
    <row r="55" spans="1:12" ht="15.75" customHeight="1">
      <c r="A55" s="3"/>
      <c r="B55" s="3"/>
      <c r="C55" s="3"/>
      <c r="D55" s="3"/>
      <c r="E55" s="3" t="s">
        <v>92</v>
      </c>
      <c r="F55" s="3" t="s">
        <v>90</v>
      </c>
      <c r="G55" s="3" t="s">
        <v>91</v>
      </c>
      <c r="H55" s="3" t="s">
        <v>115</v>
      </c>
      <c r="I55" s="4" t="s">
        <v>93</v>
      </c>
      <c r="J55" s="8" t="s">
        <v>359</v>
      </c>
      <c r="L55" s="4" t="s">
        <v>360</v>
      </c>
    </row>
    <row r="56" spans="10:13" ht="15.75" customHeight="1">
      <c r="J56" s="3" t="s">
        <v>349</v>
      </c>
      <c r="K56" s="3" t="s">
        <v>350</v>
      </c>
      <c r="L56" s="3" t="s">
        <v>349</v>
      </c>
      <c r="M56" s="3" t="s">
        <v>350</v>
      </c>
    </row>
    <row r="57" spans="1:13" ht="15.75" customHeight="1">
      <c r="A57" s="3">
        <v>1</v>
      </c>
      <c r="B57" s="3"/>
      <c r="C57" s="3"/>
      <c r="D57" s="3"/>
      <c r="E57" s="3">
        <v>1</v>
      </c>
      <c r="F57" s="3">
        <v>802103</v>
      </c>
      <c r="G57" s="3" t="s">
        <v>38</v>
      </c>
      <c r="I57" s="4" t="s">
        <v>37</v>
      </c>
      <c r="J57" s="7"/>
      <c r="K57" s="7"/>
      <c r="L57" s="7">
        <f>L59+L72+L83+L88</f>
        <v>7117.150000000001</v>
      </c>
      <c r="M57" s="7">
        <f>M59+M72+M83+M88</f>
        <v>3471.7804878048782</v>
      </c>
    </row>
    <row r="58" spans="1:13" ht="15.75" customHeight="1">
      <c r="A58" s="3"/>
      <c r="J58" s="7"/>
      <c r="K58" s="7"/>
      <c r="L58" s="7"/>
      <c r="M58" s="7"/>
    </row>
    <row r="59" spans="1:13" ht="15.75" customHeight="1">
      <c r="A59" s="3"/>
      <c r="B59" s="3">
        <v>2</v>
      </c>
      <c r="C59" s="3"/>
      <c r="D59" s="3"/>
      <c r="E59" s="3">
        <v>1</v>
      </c>
      <c r="G59" s="3" t="s">
        <v>36</v>
      </c>
      <c r="H59" s="3" t="s">
        <v>327</v>
      </c>
      <c r="I59" s="4" t="s">
        <v>39</v>
      </c>
      <c r="J59" s="7"/>
      <c r="K59" s="7"/>
      <c r="L59" s="7">
        <f>SUM(L61:L70)</f>
        <v>6841.070000000001</v>
      </c>
      <c r="M59" s="7">
        <f>SUM(M61:M70)</f>
        <v>3337.107317073171</v>
      </c>
    </row>
    <row r="60" spans="1:13" ht="15.75" customHeight="1">
      <c r="A60" s="3"/>
      <c r="J60" s="7"/>
      <c r="K60" s="7"/>
      <c r="L60" s="7"/>
      <c r="M60" s="7"/>
    </row>
    <row r="61" spans="1:13" ht="15.75" customHeight="1">
      <c r="A61" s="3"/>
      <c r="C61" s="3">
        <v>3</v>
      </c>
      <c r="D61" s="3"/>
      <c r="E61" s="3">
        <v>1</v>
      </c>
      <c r="F61" s="5">
        <v>802079</v>
      </c>
      <c r="G61" s="3" t="s">
        <v>40</v>
      </c>
      <c r="H61" s="3" t="s">
        <v>129</v>
      </c>
      <c r="I61" s="4" t="s">
        <v>41</v>
      </c>
      <c r="J61" s="7">
        <v>231.14</v>
      </c>
      <c r="K61" s="6">
        <f>J61/2.05</f>
        <v>112.75121951219512</v>
      </c>
      <c r="L61" s="7">
        <f>J61*E61</f>
        <v>231.14</v>
      </c>
      <c r="M61" s="7">
        <f>K61*E61</f>
        <v>112.75121951219512</v>
      </c>
    </row>
    <row r="62" spans="1:13" ht="15.75" customHeight="1">
      <c r="A62" s="3"/>
      <c r="C62" s="3">
        <v>3</v>
      </c>
      <c r="D62" s="3"/>
      <c r="E62" s="3">
        <v>1</v>
      </c>
      <c r="F62" s="5">
        <v>802265</v>
      </c>
      <c r="G62" s="3" t="s">
        <v>42</v>
      </c>
      <c r="I62" s="4" t="s">
        <v>43</v>
      </c>
      <c r="J62" s="7">
        <v>5998.21</v>
      </c>
      <c r="K62" s="6">
        <f>J62/2.05</f>
        <v>2925.956097560976</v>
      </c>
      <c r="L62" s="7">
        <f>J62*E62</f>
        <v>5998.21</v>
      </c>
      <c r="M62" s="7">
        <f>K62*E62</f>
        <v>2925.956097560976</v>
      </c>
    </row>
    <row r="63" spans="1:13" ht="15.75" customHeight="1">
      <c r="A63" s="3"/>
      <c r="D63" s="4" t="s">
        <v>293</v>
      </c>
      <c r="F63" s="5"/>
      <c r="J63" s="5"/>
      <c r="K63" s="7"/>
      <c r="L63" s="7"/>
      <c r="M63" s="7"/>
    </row>
    <row r="64" spans="4:13" ht="15.75" customHeight="1">
      <c r="D64" s="3">
        <v>4</v>
      </c>
      <c r="E64" s="3">
        <v>1</v>
      </c>
      <c r="F64" s="5">
        <v>802075</v>
      </c>
      <c r="H64" s="3" t="s">
        <v>120</v>
      </c>
      <c r="I64" s="4" t="s">
        <v>119</v>
      </c>
      <c r="J64" s="6"/>
      <c r="K64" s="7"/>
      <c r="L64" s="7"/>
      <c r="M64" s="7"/>
    </row>
    <row r="65" spans="3:13" ht="15.75" customHeight="1">
      <c r="C65" s="3"/>
      <c r="D65" s="3">
        <v>4</v>
      </c>
      <c r="E65" s="3">
        <v>1</v>
      </c>
      <c r="F65" s="5">
        <v>802074</v>
      </c>
      <c r="H65" s="3" t="s">
        <v>122</v>
      </c>
      <c r="I65" s="4" t="s">
        <v>121</v>
      </c>
      <c r="J65" s="6"/>
      <c r="K65" s="7"/>
      <c r="L65" s="7"/>
      <c r="M65" s="7"/>
    </row>
    <row r="66" spans="4:13" ht="15.75" customHeight="1">
      <c r="D66" s="3">
        <v>4</v>
      </c>
      <c r="E66" s="3">
        <v>1</v>
      </c>
      <c r="F66" s="5">
        <v>802078</v>
      </c>
      <c r="H66" s="3" t="s">
        <v>123</v>
      </c>
      <c r="I66" s="4" t="s">
        <v>124</v>
      </c>
      <c r="J66" s="6"/>
      <c r="K66" s="7"/>
      <c r="L66" s="7"/>
      <c r="M66" s="7"/>
    </row>
    <row r="67" spans="4:13" ht="15.75" customHeight="1">
      <c r="D67" s="3">
        <v>4</v>
      </c>
      <c r="E67" s="3">
        <v>1</v>
      </c>
      <c r="F67" s="5">
        <v>802083</v>
      </c>
      <c r="H67" s="3" t="s">
        <v>126</v>
      </c>
      <c r="I67" s="4" t="s">
        <v>125</v>
      </c>
      <c r="J67" s="6"/>
      <c r="K67" s="7"/>
      <c r="L67" s="7"/>
      <c r="M67" s="7"/>
    </row>
    <row r="68" spans="4:13" ht="15.75" customHeight="1">
      <c r="D68" s="3">
        <v>4</v>
      </c>
      <c r="E68" s="3">
        <v>1</v>
      </c>
      <c r="F68" s="5">
        <v>802082</v>
      </c>
      <c r="H68" s="3" t="s">
        <v>127</v>
      </c>
      <c r="I68" s="4" t="s">
        <v>128</v>
      </c>
      <c r="J68" s="6"/>
      <c r="K68" s="7"/>
      <c r="L68" s="7"/>
      <c r="M68" s="7"/>
    </row>
    <row r="69" spans="6:13" ht="15.75" customHeight="1">
      <c r="F69" s="5"/>
      <c r="J69" s="6"/>
      <c r="K69" s="7"/>
      <c r="L69" s="7"/>
      <c r="M69" s="7"/>
    </row>
    <row r="70" spans="3:13" ht="15.75" customHeight="1">
      <c r="C70" s="3">
        <v>3</v>
      </c>
      <c r="E70" s="3">
        <v>1</v>
      </c>
      <c r="F70" s="5">
        <v>802075</v>
      </c>
      <c r="G70" s="3" t="s">
        <v>44</v>
      </c>
      <c r="H70" s="3" t="s">
        <v>130</v>
      </c>
      <c r="I70" s="4" t="s">
        <v>351</v>
      </c>
      <c r="J70" s="7">
        <v>611.72</v>
      </c>
      <c r="K70" s="6">
        <f>J70/2.05</f>
        <v>298.40000000000003</v>
      </c>
      <c r="L70" s="7">
        <f>J70*E70</f>
        <v>611.72</v>
      </c>
      <c r="M70" s="7">
        <f>K70*E70</f>
        <v>298.40000000000003</v>
      </c>
    </row>
    <row r="71" spans="10:13" ht="15.75" customHeight="1">
      <c r="J71" s="9"/>
      <c r="K71" s="7"/>
      <c r="L71" s="7"/>
      <c r="M71" s="7"/>
    </row>
    <row r="72" spans="2:13" ht="15.75" customHeight="1">
      <c r="B72" s="4" t="s">
        <v>323</v>
      </c>
      <c r="J72" s="7"/>
      <c r="K72" s="7"/>
      <c r="L72" s="7">
        <f>SUM(L74:L79)</f>
        <v>22.07</v>
      </c>
      <c r="M72" s="7">
        <f>SUM(M74:M79)</f>
        <v>10.765853658536587</v>
      </c>
    </row>
    <row r="73" spans="10:13" ht="15.75" customHeight="1">
      <c r="J73" s="7"/>
      <c r="K73" s="7"/>
      <c r="L73" s="7"/>
      <c r="M73" s="7"/>
    </row>
    <row r="74" spans="2:13" ht="15.75" customHeight="1">
      <c r="B74" s="3"/>
      <c r="C74" s="3">
        <v>3</v>
      </c>
      <c r="E74" s="3">
        <v>7</v>
      </c>
      <c r="G74" s="3" t="s">
        <v>285</v>
      </c>
      <c r="I74" s="4" t="s">
        <v>238</v>
      </c>
      <c r="J74" s="7">
        <v>0.95</v>
      </c>
      <c r="K74" s="7">
        <f aca="true" t="shared" si="3" ref="K74:K79">J74/2.05</f>
        <v>0.4634146341463415</v>
      </c>
      <c r="L74" s="7">
        <f aca="true" t="shared" si="4" ref="L74:L79">J74*E74</f>
        <v>6.6499999999999995</v>
      </c>
      <c r="M74" s="7">
        <f aca="true" t="shared" si="5" ref="M74:M79">K74*E74</f>
        <v>3.2439024390243905</v>
      </c>
    </row>
    <row r="75" spans="2:13" ht="15.75" customHeight="1">
      <c r="B75" s="3"/>
      <c r="C75" s="3">
        <v>3</v>
      </c>
      <c r="E75" s="3">
        <v>7</v>
      </c>
      <c r="G75" s="3" t="s">
        <v>286</v>
      </c>
      <c r="I75" s="4" t="s">
        <v>254</v>
      </c>
      <c r="J75" s="7">
        <v>1.24</v>
      </c>
      <c r="K75" s="7">
        <f t="shared" si="3"/>
        <v>0.6048780487804879</v>
      </c>
      <c r="L75" s="7">
        <f t="shared" si="4"/>
        <v>8.68</v>
      </c>
      <c r="M75" s="7">
        <f t="shared" si="5"/>
        <v>4.234146341463415</v>
      </c>
    </row>
    <row r="76" spans="2:13" ht="15.75" customHeight="1">
      <c r="B76" s="3"/>
      <c r="C76" s="3">
        <v>3</v>
      </c>
      <c r="E76" s="3">
        <v>10</v>
      </c>
      <c r="G76" s="3" t="s">
        <v>287</v>
      </c>
      <c r="I76" s="4" t="s">
        <v>271</v>
      </c>
      <c r="J76" s="7">
        <v>0.32</v>
      </c>
      <c r="K76" s="7">
        <f t="shared" si="3"/>
        <v>0.15609756097560978</v>
      </c>
      <c r="L76" s="7">
        <f t="shared" si="4"/>
        <v>3.2</v>
      </c>
      <c r="M76" s="7">
        <f t="shared" si="5"/>
        <v>1.5609756097560978</v>
      </c>
    </row>
    <row r="77" spans="2:13" ht="15.75" customHeight="1">
      <c r="B77" s="3"/>
      <c r="C77" s="3">
        <v>3</v>
      </c>
      <c r="E77" s="3">
        <v>3</v>
      </c>
      <c r="G77" s="3" t="s">
        <v>288</v>
      </c>
      <c r="I77" s="4" t="s">
        <v>239</v>
      </c>
      <c r="J77" s="7">
        <v>0.76</v>
      </c>
      <c r="K77" s="7">
        <f t="shared" si="3"/>
        <v>0.3707317073170732</v>
      </c>
      <c r="L77" s="7">
        <f t="shared" si="4"/>
        <v>2.2800000000000002</v>
      </c>
      <c r="M77" s="7">
        <f t="shared" si="5"/>
        <v>1.1121951219512196</v>
      </c>
    </row>
    <row r="78" spans="2:13" ht="15.75" customHeight="1">
      <c r="B78" s="3"/>
      <c r="C78" s="3">
        <v>3</v>
      </c>
      <c r="E78" s="3">
        <v>2</v>
      </c>
      <c r="G78" s="3" t="s">
        <v>289</v>
      </c>
      <c r="I78" s="4" t="s">
        <v>240</v>
      </c>
      <c r="J78" s="7">
        <v>0.38</v>
      </c>
      <c r="K78" s="7">
        <f t="shared" si="3"/>
        <v>0.1853658536585366</v>
      </c>
      <c r="L78" s="7">
        <f t="shared" si="4"/>
        <v>0.76</v>
      </c>
      <c r="M78" s="7">
        <f t="shared" si="5"/>
        <v>0.3707317073170732</v>
      </c>
    </row>
    <row r="79" spans="2:13" ht="15.75" customHeight="1">
      <c r="B79" s="3"/>
      <c r="C79" s="3">
        <v>3</v>
      </c>
      <c r="E79" s="3">
        <v>2</v>
      </c>
      <c r="G79" s="3" t="s">
        <v>290</v>
      </c>
      <c r="I79" s="4" t="s">
        <v>272</v>
      </c>
      <c r="J79" s="7">
        <v>0.25</v>
      </c>
      <c r="K79" s="7">
        <f t="shared" si="3"/>
        <v>0.12195121951219513</v>
      </c>
      <c r="L79" s="7">
        <f t="shared" si="4"/>
        <v>0.5</v>
      </c>
      <c r="M79" s="7">
        <f t="shared" si="5"/>
        <v>0.24390243902439027</v>
      </c>
    </row>
    <row r="80" spans="10:13" ht="15.75" customHeight="1">
      <c r="J80" s="7"/>
      <c r="K80" s="7"/>
      <c r="L80" s="7"/>
      <c r="M80" s="7"/>
    </row>
    <row r="81" spans="10:13" ht="15.75" customHeight="1">
      <c r="J81" s="7"/>
      <c r="K81" s="7"/>
      <c r="L81" s="7"/>
      <c r="M81" s="7"/>
    </row>
    <row r="82" spans="10:13" ht="15.75" customHeight="1">
      <c r="J82" s="7"/>
      <c r="K82" s="7"/>
      <c r="L82" s="7"/>
      <c r="M82" s="7"/>
    </row>
    <row r="83" spans="2:13" ht="15.75" customHeight="1">
      <c r="B83" s="3">
        <v>2</v>
      </c>
      <c r="C83" s="3"/>
      <c r="D83" s="3"/>
      <c r="G83" s="3" t="s">
        <v>45</v>
      </c>
      <c r="H83" s="3" t="s">
        <v>328</v>
      </c>
      <c r="I83" s="4" t="s">
        <v>47</v>
      </c>
      <c r="J83" s="7"/>
      <c r="K83" s="7"/>
      <c r="L83" s="7">
        <f>SUM(L85:L86)</f>
        <v>182.88</v>
      </c>
      <c r="M83" s="7">
        <f>SUM(M85:M86)</f>
        <v>89.20975609756098</v>
      </c>
    </row>
    <row r="84" spans="2:13" ht="15.75" customHeight="1">
      <c r="B84" s="3"/>
      <c r="C84" s="3"/>
      <c r="D84" s="3"/>
      <c r="J84" s="7"/>
      <c r="K84" s="7"/>
      <c r="L84" s="7"/>
      <c r="M84" s="7"/>
    </row>
    <row r="85" spans="2:13" ht="15.75" customHeight="1">
      <c r="B85" s="3"/>
      <c r="C85" s="3">
        <v>3</v>
      </c>
      <c r="D85" s="3"/>
      <c r="E85" s="3">
        <v>1</v>
      </c>
      <c r="F85" s="5">
        <v>802080</v>
      </c>
      <c r="G85" s="3" t="s">
        <v>48</v>
      </c>
      <c r="H85" s="3" t="s">
        <v>148</v>
      </c>
      <c r="I85" s="4" t="s">
        <v>49</v>
      </c>
      <c r="J85" s="7">
        <v>124.46</v>
      </c>
      <c r="K85" s="6">
        <f>J85/2.05</f>
        <v>60.71219512195122</v>
      </c>
      <c r="L85" s="7">
        <f>J85*E85</f>
        <v>124.46</v>
      </c>
      <c r="M85" s="7">
        <f>K85*E85</f>
        <v>60.71219512195122</v>
      </c>
    </row>
    <row r="86" spans="2:13" ht="15.75" customHeight="1">
      <c r="B86" s="3"/>
      <c r="C86" s="3">
        <v>3</v>
      </c>
      <c r="D86" s="3"/>
      <c r="E86" s="3">
        <v>1</v>
      </c>
      <c r="F86" s="5">
        <v>802081</v>
      </c>
      <c r="G86" s="3" t="s">
        <v>50</v>
      </c>
      <c r="H86" s="3" t="s">
        <v>149</v>
      </c>
      <c r="I86" s="4" t="s">
        <v>51</v>
      </c>
      <c r="J86" s="7">
        <v>58.42</v>
      </c>
      <c r="K86" s="6">
        <f>J86/2.05</f>
        <v>28.49756097560976</v>
      </c>
      <c r="L86" s="7">
        <f>J86*E86</f>
        <v>58.42</v>
      </c>
      <c r="M86" s="7">
        <f>K86*E86</f>
        <v>28.49756097560976</v>
      </c>
    </row>
    <row r="87" spans="2:13" ht="15.75" customHeight="1">
      <c r="B87" s="3"/>
      <c r="J87" s="7"/>
      <c r="K87" s="7"/>
      <c r="L87" s="7"/>
      <c r="M87" s="7"/>
    </row>
    <row r="88" spans="2:13" ht="15.75" customHeight="1">
      <c r="B88" s="4" t="s">
        <v>323</v>
      </c>
      <c r="J88" s="7"/>
      <c r="K88" s="7"/>
      <c r="L88" s="7">
        <f>SUM(L90:L95)</f>
        <v>71.13</v>
      </c>
      <c r="M88" s="7">
        <f>SUM(M90:M95)</f>
        <v>34.69756097560976</v>
      </c>
    </row>
    <row r="89" spans="2:13" ht="15.75" customHeight="1">
      <c r="B89" s="3"/>
      <c r="J89" s="7"/>
      <c r="K89" s="7"/>
      <c r="L89" s="7"/>
      <c r="M89" s="7"/>
    </row>
    <row r="90" spans="3:13" ht="15.75" customHeight="1">
      <c r="C90" s="3">
        <v>3</v>
      </c>
      <c r="D90" s="3"/>
      <c r="E90" s="3">
        <v>9</v>
      </c>
      <c r="G90" s="3" t="s">
        <v>294</v>
      </c>
      <c r="H90" s="4"/>
      <c r="I90" s="4" t="s">
        <v>241</v>
      </c>
      <c r="J90" s="7">
        <v>0.19</v>
      </c>
      <c r="K90" s="7">
        <f aca="true" t="shared" si="6" ref="K90:K95">J90/2.05</f>
        <v>0.0926829268292683</v>
      </c>
      <c r="L90" s="7">
        <f aca="true" t="shared" si="7" ref="L90:L95">J90*E90</f>
        <v>1.71</v>
      </c>
      <c r="M90" s="7">
        <f aca="true" t="shared" si="8" ref="M90:M95">K90*E90</f>
        <v>0.8341463414634147</v>
      </c>
    </row>
    <row r="91" spans="3:13" ht="15.75" customHeight="1">
      <c r="C91" s="3">
        <v>3</v>
      </c>
      <c r="E91" s="3">
        <v>9</v>
      </c>
      <c r="G91" s="3" t="s">
        <v>295</v>
      </c>
      <c r="I91" s="4" t="s">
        <v>273</v>
      </c>
      <c r="J91" s="7">
        <v>0.19</v>
      </c>
      <c r="K91" s="7">
        <f t="shared" si="6"/>
        <v>0.0926829268292683</v>
      </c>
      <c r="L91" s="7">
        <f t="shared" si="7"/>
        <v>1.71</v>
      </c>
      <c r="M91" s="7">
        <f t="shared" si="8"/>
        <v>0.8341463414634147</v>
      </c>
    </row>
    <row r="92" spans="3:13" ht="15.75" customHeight="1">
      <c r="C92" s="3">
        <v>3</v>
      </c>
      <c r="E92" s="3">
        <v>4</v>
      </c>
      <c r="G92" s="3" t="s">
        <v>296</v>
      </c>
      <c r="I92" s="4" t="s">
        <v>297</v>
      </c>
      <c r="J92" s="7">
        <v>0.25</v>
      </c>
      <c r="K92" s="7">
        <f t="shared" si="6"/>
        <v>0.12195121951219513</v>
      </c>
      <c r="L92" s="7">
        <f t="shared" si="7"/>
        <v>1</v>
      </c>
      <c r="M92" s="7">
        <f t="shared" si="8"/>
        <v>0.48780487804878053</v>
      </c>
    </row>
    <row r="93" spans="3:13" ht="15.75" customHeight="1">
      <c r="C93" s="3">
        <v>3</v>
      </c>
      <c r="D93" s="3"/>
      <c r="E93" s="3">
        <v>3</v>
      </c>
      <c r="G93" s="3" t="s">
        <v>52</v>
      </c>
      <c r="I93" s="4" t="s">
        <v>53</v>
      </c>
      <c r="J93" s="7">
        <v>9.53</v>
      </c>
      <c r="K93" s="7">
        <f t="shared" si="6"/>
        <v>4.648780487804878</v>
      </c>
      <c r="L93" s="7">
        <f t="shared" si="7"/>
        <v>28.589999999999996</v>
      </c>
      <c r="M93" s="7">
        <f t="shared" si="8"/>
        <v>13.946341463414633</v>
      </c>
    </row>
    <row r="94" spans="3:13" ht="15.75" customHeight="1">
      <c r="C94" s="3">
        <v>3</v>
      </c>
      <c r="D94" s="3"/>
      <c r="E94" s="3">
        <v>2</v>
      </c>
      <c r="G94" s="3" t="s">
        <v>54</v>
      </c>
      <c r="I94" s="4" t="s">
        <v>55</v>
      </c>
      <c r="J94" s="7">
        <v>5.72</v>
      </c>
      <c r="K94" s="7">
        <f t="shared" si="6"/>
        <v>2.7902439024390246</v>
      </c>
      <c r="L94" s="7">
        <f t="shared" si="7"/>
        <v>11.44</v>
      </c>
      <c r="M94" s="7">
        <f t="shared" si="8"/>
        <v>5.580487804878049</v>
      </c>
    </row>
    <row r="95" spans="3:13" ht="15.75" customHeight="1">
      <c r="C95" s="3">
        <v>3</v>
      </c>
      <c r="D95" s="3"/>
      <c r="E95" s="3">
        <v>2</v>
      </c>
      <c r="G95" s="3" t="s">
        <v>56</v>
      </c>
      <c r="I95" s="4" t="s">
        <v>57</v>
      </c>
      <c r="J95" s="7">
        <v>13.34</v>
      </c>
      <c r="K95" s="7">
        <f t="shared" si="6"/>
        <v>6.507317073170732</v>
      </c>
      <c r="L95" s="7">
        <f t="shared" si="7"/>
        <v>26.68</v>
      </c>
      <c r="M95" s="7">
        <f t="shared" si="8"/>
        <v>13.014634146341464</v>
      </c>
    </row>
    <row r="96" spans="10:13" ht="15.75" customHeight="1">
      <c r="J96" s="7"/>
      <c r="K96" s="7"/>
      <c r="L96" s="7"/>
      <c r="M96" s="7"/>
    </row>
    <row r="97" spans="10:13" ht="15.75" customHeight="1">
      <c r="J97" s="7"/>
      <c r="K97" s="7"/>
      <c r="L97" s="7"/>
      <c r="M97" s="7"/>
    </row>
    <row r="98" spans="10:13" ht="15.75" customHeight="1">
      <c r="J98" s="7"/>
      <c r="K98" s="7"/>
      <c r="L98" s="7"/>
      <c r="M98" s="7"/>
    </row>
    <row r="99" spans="10:13" ht="15.75" customHeight="1">
      <c r="J99" s="7"/>
      <c r="K99" s="7"/>
      <c r="L99" s="7"/>
      <c r="M99" s="7"/>
    </row>
    <row r="100" spans="10:13" ht="15.75" customHeight="1">
      <c r="J100" s="7"/>
      <c r="K100" s="7"/>
      <c r="L100" s="7"/>
      <c r="M100" s="7"/>
    </row>
    <row r="101" spans="10:13" ht="15.75" customHeight="1">
      <c r="J101" s="7"/>
      <c r="K101" s="7"/>
      <c r="L101" s="7"/>
      <c r="M101" s="7"/>
    </row>
    <row r="102" spans="10:13" ht="15.75" customHeight="1">
      <c r="J102" s="7"/>
      <c r="K102" s="7"/>
      <c r="L102" s="7"/>
      <c r="M102" s="7"/>
    </row>
    <row r="103" spans="1:13" ht="15.75" customHeight="1">
      <c r="A103" s="3"/>
      <c r="J103" s="7"/>
      <c r="K103" s="7"/>
      <c r="L103" s="7"/>
      <c r="M103" s="7"/>
    </row>
    <row r="104" spans="10:13" ht="15.75" customHeight="1">
      <c r="J104" s="7"/>
      <c r="K104" s="7"/>
      <c r="L104" s="7"/>
      <c r="M104" s="7"/>
    </row>
    <row r="105" spans="10:13" ht="15.75" customHeight="1">
      <c r="J105" s="7"/>
      <c r="K105" s="7"/>
      <c r="L105" s="7"/>
      <c r="M105" s="7"/>
    </row>
    <row r="106" spans="10:13" ht="15.75" customHeight="1">
      <c r="J106" s="7"/>
      <c r="K106" s="7"/>
      <c r="L106" s="7"/>
      <c r="M106" s="7"/>
    </row>
    <row r="107" spans="10:13" ht="15.75" customHeight="1">
      <c r="J107" s="7"/>
      <c r="K107" s="7"/>
      <c r="L107" s="7"/>
      <c r="M107" s="7"/>
    </row>
    <row r="108" spans="10:13" ht="15.75" customHeight="1">
      <c r="J108" s="7"/>
      <c r="K108" s="7"/>
      <c r="L108" s="7"/>
      <c r="M108" s="7"/>
    </row>
    <row r="109" spans="1:12" ht="15.75" customHeight="1">
      <c r="A109" s="3"/>
      <c r="B109" s="3"/>
      <c r="C109" s="3"/>
      <c r="D109" s="3"/>
      <c r="E109" s="3" t="s">
        <v>92</v>
      </c>
      <c r="F109" s="3" t="s">
        <v>90</v>
      </c>
      <c r="G109" s="3" t="s">
        <v>91</v>
      </c>
      <c r="H109" s="3" t="s">
        <v>115</v>
      </c>
      <c r="I109" s="4" t="s">
        <v>93</v>
      </c>
      <c r="J109" s="8" t="s">
        <v>359</v>
      </c>
      <c r="L109" s="4" t="s">
        <v>360</v>
      </c>
    </row>
    <row r="110" spans="10:13" ht="15.75" customHeight="1">
      <c r="J110" s="3" t="s">
        <v>349</v>
      </c>
      <c r="K110" s="3" t="s">
        <v>350</v>
      </c>
      <c r="L110" s="3" t="s">
        <v>349</v>
      </c>
      <c r="M110" s="3" t="s">
        <v>350</v>
      </c>
    </row>
    <row r="111" spans="1:13" ht="15.75" customHeight="1">
      <c r="A111" s="3">
        <v>1</v>
      </c>
      <c r="B111" s="3"/>
      <c r="C111" s="3"/>
      <c r="D111" s="3"/>
      <c r="E111" s="3">
        <v>1</v>
      </c>
      <c r="G111" s="3" t="s">
        <v>59</v>
      </c>
      <c r="I111" s="4" t="s">
        <v>58</v>
      </c>
      <c r="J111" s="7"/>
      <c r="K111" s="7"/>
      <c r="L111" s="7">
        <f>L113+L124+L135+L147</f>
        <v>25965.14</v>
      </c>
      <c r="M111" s="7">
        <f>M113+M124+M135+M147</f>
        <v>14198.049756097562</v>
      </c>
    </row>
    <row r="112" spans="1:13" ht="15.75" customHeight="1">
      <c r="A112" s="3"/>
      <c r="B112" s="3"/>
      <c r="C112" s="3"/>
      <c r="D112" s="3"/>
      <c r="J112" s="7"/>
      <c r="K112" s="7"/>
      <c r="L112" s="7"/>
      <c r="M112" s="7"/>
    </row>
    <row r="113" spans="1:13" ht="15.75" customHeight="1">
      <c r="A113" s="3"/>
      <c r="B113" s="3">
        <v>2</v>
      </c>
      <c r="C113" s="3"/>
      <c r="D113" s="3"/>
      <c r="E113" s="3">
        <v>1</v>
      </c>
      <c r="F113" s="3">
        <v>802106</v>
      </c>
      <c r="G113" s="3" t="s">
        <v>112</v>
      </c>
      <c r="H113" s="3" t="s">
        <v>150</v>
      </c>
      <c r="I113" s="4" t="s">
        <v>60</v>
      </c>
      <c r="J113" s="7"/>
      <c r="K113" s="7"/>
      <c r="L113" s="7">
        <f>SUM(L115:L122)</f>
        <v>13940.32</v>
      </c>
      <c r="M113" s="7">
        <f>SUM(M115:M122)</f>
        <v>7566.22</v>
      </c>
    </row>
    <row r="114" spans="1:13" ht="15.75" customHeight="1">
      <c r="A114" s="3"/>
      <c r="B114" s="3"/>
      <c r="C114" s="3"/>
      <c r="D114" s="3"/>
      <c r="J114" s="7"/>
      <c r="K114" s="7"/>
      <c r="L114" s="7"/>
      <c r="M114" s="7"/>
    </row>
    <row r="115" spans="1:13" ht="15.75" customHeight="1">
      <c r="A115" s="3"/>
      <c r="B115" s="3"/>
      <c r="C115" s="3">
        <v>3</v>
      </c>
      <c r="D115" s="3"/>
      <c r="E115" s="3">
        <v>1</v>
      </c>
      <c r="F115" s="5">
        <v>802110</v>
      </c>
      <c r="G115" s="3" t="s">
        <v>62</v>
      </c>
      <c r="H115" s="3" t="s">
        <v>152</v>
      </c>
      <c r="I115" s="4" t="s">
        <v>65</v>
      </c>
      <c r="J115" s="7">
        <v>3987.17</v>
      </c>
      <c r="K115" s="6">
        <f>J115/2.05</f>
        <v>1944.9609756097564</v>
      </c>
      <c r="L115" s="7">
        <f>J115*E115</f>
        <v>3987.17</v>
      </c>
      <c r="M115" s="7">
        <f>K115*E115</f>
        <v>1944.9609756097564</v>
      </c>
    </row>
    <row r="116" spans="1:13" ht="15.75" customHeight="1">
      <c r="A116" s="3"/>
      <c r="B116" s="3"/>
      <c r="C116" s="3">
        <v>3</v>
      </c>
      <c r="D116" s="3"/>
      <c r="E116" s="3">
        <v>1</v>
      </c>
      <c r="F116" s="5">
        <v>802109</v>
      </c>
      <c r="G116" s="3" t="s">
        <v>73</v>
      </c>
      <c r="H116" s="3" t="s">
        <v>151</v>
      </c>
      <c r="I116" s="4" t="s">
        <v>66</v>
      </c>
      <c r="J116" s="7">
        <v>3987.17</v>
      </c>
      <c r="K116" s="6">
        <f aca="true" t="shared" si="9" ref="K116:K154">J116/2.05</f>
        <v>1944.9609756097564</v>
      </c>
      <c r="L116" s="7">
        <f aca="true" t="shared" si="10" ref="L116:L154">J116*E116</f>
        <v>3987.17</v>
      </c>
      <c r="M116" s="7">
        <f aca="true" t="shared" si="11" ref="M116:M154">K116*E116</f>
        <v>1944.9609756097564</v>
      </c>
    </row>
    <row r="117" spans="1:13" ht="15.75" customHeight="1">
      <c r="A117" s="3"/>
      <c r="B117" s="3"/>
      <c r="C117" s="3">
        <v>3</v>
      </c>
      <c r="D117" s="3"/>
      <c r="E117" s="3">
        <v>4</v>
      </c>
      <c r="F117" s="5">
        <v>802123</v>
      </c>
      <c r="G117" s="3" t="s">
        <v>331</v>
      </c>
      <c r="H117" s="3" t="s">
        <v>154</v>
      </c>
      <c r="I117" s="4" t="s">
        <v>74</v>
      </c>
      <c r="J117" s="7">
        <v>7.37</v>
      </c>
      <c r="K117" s="6">
        <f t="shared" si="9"/>
        <v>3.5951219512195127</v>
      </c>
      <c r="L117" s="7">
        <f t="shared" si="10"/>
        <v>29.48</v>
      </c>
      <c r="M117" s="7">
        <f t="shared" si="11"/>
        <v>14.380487804878051</v>
      </c>
    </row>
    <row r="118" spans="1:13" ht="15.75" customHeight="1">
      <c r="A118" s="3"/>
      <c r="B118" s="3"/>
      <c r="C118" s="3">
        <v>3</v>
      </c>
      <c r="D118" s="3"/>
      <c r="E118" s="3">
        <v>4</v>
      </c>
      <c r="F118" s="5">
        <v>802127</v>
      </c>
      <c r="G118" s="3" t="s">
        <v>63</v>
      </c>
      <c r="H118" s="3" t="s">
        <v>153</v>
      </c>
      <c r="I118" s="4" t="s">
        <v>64</v>
      </c>
      <c r="J118" s="7">
        <v>62.36</v>
      </c>
      <c r="K118" s="6">
        <f t="shared" si="9"/>
        <v>30.419512195121953</v>
      </c>
      <c r="L118" s="7">
        <f t="shared" si="10"/>
        <v>249.44</v>
      </c>
      <c r="M118" s="7">
        <f t="shared" si="11"/>
        <v>121.67804878048781</v>
      </c>
    </row>
    <row r="119" spans="1:13" ht="15.75" customHeight="1">
      <c r="A119" s="3"/>
      <c r="B119" s="3"/>
      <c r="C119" s="3">
        <v>3</v>
      </c>
      <c r="D119" s="3"/>
      <c r="E119" s="3">
        <v>4</v>
      </c>
      <c r="F119" s="5">
        <v>802120</v>
      </c>
      <c r="G119" s="3" t="s">
        <v>67</v>
      </c>
      <c r="H119" s="3" t="s">
        <v>155</v>
      </c>
      <c r="I119" s="4" t="s">
        <v>68</v>
      </c>
      <c r="J119" s="7">
        <v>190.5</v>
      </c>
      <c r="K119" s="6">
        <f t="shared" si="9"/>
        <v>92.92682926829269</v>
      </c>
      <c r="L119" s="7">
        <f t="shared" si="10"/>
        <v>762</v>
      </c>
      <c r="M119" s="7">
        <f t="shared" si="11"/>
        <v>371.70731707317077</v>
      </c>
    </row>
    <row r="120" spans="1:13" ht="15.75" customHeight="1">
      <c r="A120" s="3"/>
      <c r="B120" s="3"/>
      <c r="C120" s="3">
        <v>3</v>
      </c>
      <c r="D120" s="3"/>
      <c r="E120" s="3">
        <v>2</v>
      </c>
      <c r="F120" s="5">
        <v>802115</v>
      </c>
      <c r="G120" s="3" t="s">
        <v>10</v>
      </c>
      <c r="H120" s="3" t="s">
        <v>138</v>
      </c>
      <c r="I120" s="4" t="s">
        <v>11</v>
      </c>
      <c r="J120" s="7">
        <v>15.24</v>
      </c>
      <c r="K120" s="6">
        <f t="shared" si="9"/>
        <v>7.434146341463415</v>
      </c>
      <c r="L120" s="7">
        <f t="shared" si="10"/>
        <v>30.48</v>
      </c>
      <c r="M120" s="7">
        <f t="shared" si="11"/>
        <v>14.86829268292683</v>
      </c>
    </row>
    <row r="121" spans="1:13" ht="15.75" customHeight="1">
      <c r="A121" s="3"/>
      <c r="B121" s="3"/>
      <c r="C121" s="3">
        <v>3</v>
      </c>
      <c r="D121" s="3"/>
      <c r="E121" s="3">
        <v>2</v>
      </c>
      <c r="F121" s="5">
        <v>802404</v>
      </c>
      <c r="H121" s="3" t="s">
        <v>156</v>
      </c>
      <c r="I121" s="4" t="s">
        <v>72</v>
      </c>
      <c r="J121" s="7">
        <v>1723.39</v>
      </c>
      <c r="K121" s="6">
        <v>1223.71</v>
      </c>
      <c r="L121" s="7">
        <f t="shared" si="10"/>
        <v>3446.78</v>
      </c>
      <c r="M121" s="7">
        <f t="shared" si="11"/>
        <v>2447.42</v>
      </c>
    </row>
    <row r="122" spans="1:13" ht="15.75" customHeight="1">
      <c r="A122" s="3"/>
      <c r="B122" s="3"/>
      <c r="C122" s="3">
        <v>3</v>
      </c>
      <c r="D122" s="3"/>
      <c r="E122" s="3">
        <v>2</v>
      </c>
      <c r="F122" s="5">
        <v>802113</v>
      </c>
      <c r="G122" s="3" t="s">
        <v>70</v>
      </c>
      <c r="H122" s="3" t="s">
        <v>157</v>
      </c>
      <c r="I122" s="4" t="s">
        <v>71</v>
      </c>
      <c r="J122" s="7">
        <v>723.9</v>
      </c>
      <c r="K122" s="6">
        <f t="shared" si="9"/>
        <v>353.1219512195122</v>
      </c>
      <c r="L122" s="7">
        <f t="shared" si="10"/>
        <v>1447.8</v>
      </c>
      <c r="M122" s="7">
        <f t="shared" si="11"/>
        <v>706.2439024390244</v>
      </c>
    </row>
    <row r="123" spans="1:13" ht="15.75" customHeight="1">
      <c r="A123" s="3"/>
      <c r="B123" s="3"/>
      <c r="C123" s="3"/>
      <c r="D123" s="3"/>
      <c r="J123" s="7"/>
      <c r="K123" s="7"/>
      <c r="L123" s="7"/>
      <c r="M123" s="7"/>
    </row>
    <row r="124" spans="1:13" ht="15.75" customHeight="1">
      <c r="A124" s="3"/>
      <c r="B124" s="4" t="s">
        <v>323</v>
      </c>
      <c r="C124" s="3"/>
      <c r="D124" s="3"/>
      <c r="J124" s="7"/>
      <c r="K124" s="7"/>
      <c r="L124" s="7">
        <f>SUM(L126:L133)</f>
        <v>68.28</v>
      </c>
      <c r="M124" s="7">
        <f>SUM(M126:M133)</f>
        <v>33.307317073170736</v>
      </c>
    </row>
    <row r="125" spans="1:13" ht="15.75" customHeight="1">
      <c r="A125" s="3"/>
      <c r="J125" s="7"/>
      <c r="K125" s="7"/>
      <c r="L125" s="7"/>
      <c r="M125" s="7"/>
    </row>
    <row r="126" spans="1:13" ht="15.75" customHeight="1">
      <c r="A126" s="3"/>
      <c r="C126" s="3">
        <v>3</v>
      </c>
      <c r="E126" s="3">
        <v>4</v>
      </c>
      <c r="G126" s="3" t="s">
        <v>298</v>
      </c>
      <c r="I126" s="4" t="s">
        <v>302</v>
      </c>
      <c r="J126" s="7">
        <v>0.76</v>
      </c>
      <c r="K126" s="7">
        <f t="shared" si="9"/>
        <v>0.3707317073170732</v>
      </c>
      <c r="L126" s="7">
        <f t="shared" si="10"/>
        <v>3.04</v>
      </c>
      <c r="M126" s="7">
        <f t="shared" si="11"/>
        <v>1.482926829268293</v>
      </c>
    </row>
    <row r="127" spans="1:13" ht="15.75" customHeight="1">
      <c r="A127" s="3"/>
      <c r="C127" s="3">
        <v>3</v>
      </c>
      <c r="E127" s="3">
        <v>8</v>
      </c>
      <c r="G127" s="3" t="s">
        <v>290</v>
      </c>
      <c r="I127" s="4" t="s">
        <v>272</v>
      </c>
      <c r="J127" s="7">
        <v>0.25</v>
      </c>
      <c r="K127" s="7">
        <f t="shared" si="9"/>
        <v>0.12195121951219513</v>
      </c>
      <c r="L127" s="7">
        <f t="shared" si="10"/>
        <v>2</v>
      </c>
      <c r="M127" s="7">
        <f t="shared" si="11"/>
        <v>0.9756097560975611</v>
      </c>
    </row>
    <row r="128" spans="1:13" ht="15.75" customHeight="1">
      <c r="A128" s="3"/>
      <c r="C128" s="3">
        <v>3</v>
      </c>
      <c r="E128" s="3">
        <v>8</v>
      </c>
      <c r="G128" s="3" t="s">
        <v>299</v>
      </c>
      <c r="I128" s="4" t="s">
        <v>242</v>
      </c>
      <c r="J128" s="7">
        <v>0.32</v>
      </c>
      <c r="K128" s="7">
        <f t="shared" si="9"/>
        <v>0.15609756097560978</v>
      </c>
      <c r="L128" s="7">
        <f t="shared" si="10"/>
        <v>2.56</v>
      </c>
      <c r="M128" s="7">
        <f t="shared" si="11"/>
        <v>1.2487804878048783</v>
      </c>
    </row>
    <row r="129" spans="1:13" ht="15.75" customHeight="1">
      <c r="A129" s="3"/>
      <c r="C129" s="3">
        <v>3</v>
      </c>
      <c r="E129" s="3">
        <v>4</v>
      </c>
      <c r="G129" s="3" t="s">
        <v>258</v>
      </c>
      <c r="I129" s="4" t="s">
        <v>259</v>
      </c>
      <c r="J129" s="7">
        <v>0.89</v>
      </c>
      <c r="K129" s="7">
        <f t="shared" si="9"/>
        <v>0.4341463414634147</v>
      </c>
      <c r="L129" s="7">
        <f t="shared" si="10"/>
        <v>3.56</v>
      </c>
      <c r="M129" s="7">
        <f t="shared" si="11"/>
        <v>1.7365853658536587</v>
      </c>
    </row>
    <row r="130" spans="1:13" ht="15.75" customHeight="1">
      <c r="A130" s="3"/>
      <c r="C130" s="3">
        <v>3</v>
      </c>
      <c r="E130" s="3">
        <v>4</v>
      </c>
      <c r="G130" s="3" t="s">
        <v>300</v>
      </c>
      <c r="I130" s="4" t="s">
        <v>243</v>
      </c>
      <c r="J130" s="7">
        <v>3.75</v>
      </c>
      <c r="K130" s="7">
        <f t="shared" si="9"/>
        <v>1.829268292682927</v>
      </c>
      <c r="L130" s="7">
        <f t="shared" si="10"/>
        <v>15</v>
      </c>
      <c r="M130" s="7">
        <f t="shared" si="11"/>
        <v>7.317073170731708</v>
      </c>
    </row>
    <row r="131" spans="1:13" ht="15.75" customHeight="1">
      <c r="A131" s="3"/>
      <c r="C131" s="3">
        <v>3</v>
      </c>
      <c r="E131" s="3">
        <v>8</v>
      </c>
      <c r="G131" s="3" t="s">
        <v>279</v>
      </c>
      <c r="I131" s="4" t="s">
        <v>253</v>
      </c>
      <c r="J131" s="7">
        <v>1.02</v>
      </c>
      <c r="K131" s="7">
        <f t="shared" si="9"/>
        <v>0.49756097560975615</v>
      </c>
      <c r="L131" s="7">
        <f t="shared" si="10"/>
        <v>8.16</v>
      </c>
      <c r="M131" s="7">
        <f t="shared" si="11"/>
        <v>3.980487804878049</v>
      </c>
    </row>
    <row r="132" spans="1:13" ht="15.75" customHeight="1">
      <c r="A132" s="3"/>
      <c r="C132" s="3">
        <v>3</v>
      </c>
      <c r="E132" s="3">
        <v>12</v>
      </c>
      <c r="G132" s="3" t="s">
        <v>301</v>
      </c>
      <c r="I132" s="4" t="s">
        <v>274</v>
      </c>
      <c r="J132" s="7">
        <v>0.25</v>
      </c>
      <c r="K132" s="7">
        <f t="shared" si="9"/>
        <v>0.12195121951219513</v>
      </c>
      <c r="L132" s="7">
        <f t="shared" si="10"/>
        <v>3</v>
      </c>
      <c r="M132" s="7">
        <f t="shared" si="11"/>
        <v>1.4634146341463417</v>
      </c>
    </row>
    <row r="133" spans="1:13" ht="15.75" customHeight="1">
      <c r="A133" s="3"/>
      <c r="C133" s="3">
        <v>3</v>
      </c>
      <c r="E133" s="3">
        <v>8</v>
      </c>
      <c r="G133" s="3" t="s">
        <v>303</v>
      </c>
      <c r="I133" s="4" t="s">
        <v>246</v>
      </c>
      <c r="J133" s="7">
        <v>3.87</v>
      </c>
      <c r="K133" s="7">
        <f t="shared" si="9"/>
        <v>1.8878048780487806</v>
      </c>
      <c r="L133" s="7">
        <f t="shared" si="10"/>
        <v>30.96</v>
      </c>
      <c r="M133" s="7">
        <f t="shared" si="11"/>
        <v>15.102439024390245</v>
      </c>
    </row>
    <row r="134" spans="1:13" ht="15.75" customHeight="1">
      <c r="A134" s="3"/>
      <c r="J134" s="7"/>
      <c r="K134" s="7"/>
      <c r="L134" s="7"/>
      <c r="M134" s="7"/>
    </row>
    <row r="135" spans="1:13" ht="15.75" customHeight="1">
      <c r="A135" s="3"/>
      <c r="B135" s="3">
        <v>2</v>
      </c>
      <c r="C135" s="3"/>
      <c r="D135" s="3"/>
      <c r="E135" s="3">
        <v>1</v>
      </c>
      <c r="F135" s="3">
        <v>802105</v>
      </c>
      <c r="G135" s="3" t="s">
        <v>61</v>
      </c>
      <c r="H135" s="3" t="s">
        <v>158</v>
      </c>
      <c r="I135" s="4" t="s">
        <v>75</v>
      </c>
      <c r="J135" s="7"/>
      <c r="K135" s="7"/>
      <c r="L135" s="7">
        <f>SUM(L137:L145)</f>
        <v>11894.580000000002</v>
      </c>
      <c r="M135" s="7">
        <f>SUM(M137:M145)</f>
        <v>6568.298048780488</v>
      </c>
    </row>
    <row r="136" spans="2:13" ht="15.75" customHeight="1">
      <c r="B136" s="3"/>
      <c r="C136" s="3"/>
      <c r="D136" s="3"/>
      <c r="J136" s="7"/>
      <c r="K136" s="7"/>
      <c r="L136" s="7"/>
      <c r="M136" s="7"/>
    </row>
    <row r="137" spans="2:13" ht="15.75" customHeight="1">
      <c r="B137" s="3"/>
      <c r="C137" s="3">
        <v>3</v>
      </c>
      <c r="D137" s="3"/>
      <c r="E137" s="3">
        <v>1</v>
      </c>
      <c r="F137" s="5">
        <v>802108</v>
      </c>
      <c r="G137" s="3" t="s">
        <v>76</v>
      </c>
      <c r="H137" s="3" t="s">
        <v>159</v>
      </c>
      <c r="I137" s="4" t="s">
        <v>77</v>
      </c>
      <c r="J137" s="7">
        <v>3025.14</v>
      </c>
      <c r="K137" s="6">
        <f t="shared" si="9"/>
        <v>1475.6780487804879</v>
      </c>
      <c r="L137" s="7">
        <f t="shared" si="10"/>
        <v>3025.14</v>
      </c>
      <c r="M137" s="7">
        <f t="shared" si="11"/>
        <v>1475.6780487804879</v>
      </c>
    </row>
    <row r="138" spans="2:13" ht="15.75" customHeight="1">
      <c r="B138" s="3"/>
      <c r="C138" s="3">
        <v>3</v>
      </c>
      <c r="D138" s="3"/>
      <c r="E138" s="3">
        <v>1</v>
      </c>
      <c r="F138" s="5">
        <v>802107</v>
      </c>
      <c r="G138" s="3" t="s">
        <v>79</v>
      </c>
      <c r="H138" s="3" t="s">
        <v>160</v>
      </c>
      <c r="I138" s="4" t="s">
        <v>78</v>
      </c>
      <c r="J138" s="7">
        <v>3025.14</v>
      </c>
      <c r="K138" s="6">
        <f t="shared" si="9"/>
        <v>1475.6780487804879</v>
      </c>
      <c r="L138" s="7">
        <f t="shared" si="10"/>
        <v>3025.14</v>
      </c>
      <c r="M138" s="7">
        <f t="shared" si="11"/>
        <v>1475.6780487804879</v>
      </c>
    </row>
    <row r="139" spans="1:13" ht="15.75" customHeight="1">
      <c r="A139" s="3"/>
      <c r="B139" s="3"/>
      <c r="C139" s="3">
        <v>3</v>
      </c>
      <c r="D139" s="3"/>
      <c r="E139" s="3">
        <v>2</v>
      </c>
      <c r="F139" s="5">
        <v>802126</v>
      </c>
      <c r="G139" s="3" t="s">
        <v>80</v>
      </c>
      <c r="H139" s="3" t="s">
        <v>161</v>
      </c>
      <c r="I139" s="4" t="s">
        <v>81</v>
      </c>
      <c r="J139" s="7">
        <v>8</v>
      </c>
      <c r="K139" s="6">
        <f t="shared" si="9"/>
        <v>3.9024390243902443</v>
      </c>
      <c r="L139" s="7">
        <f t="shared" si="10"/>
        <v>16</v>
      </c>
      <c r="M139" s="7">
        <f t="shared" si="11"/>
        <v>7.8048780487804885</v>
      </c>
    </row>
    <row r="140" spans="2:13" ht="15.75" customHeight="1">
      <c r="B140" s="3"/>
      <c r="C140" s="3">
        <v>3</v>
      </c>
      <c r="D140" s="3"/>
      <c r="E140" s="3">
        <v>2</v>
      </c>
      <c r="F140" s="5">
        <v>802117</v>
      </c>
      <c r="G140" s="3" t="s">
        <v>82</v>
      </c>
      <c r="H140" s="3" t="s">
        <v>162</v>
      </c>
      <c r="I140" s="4" t="s">
        <v>13</v>
      </c>
      <c r="J140" s="7">
        <v>11.18</v>
      </c>
      <c r="K140" s="6">
        <f t="shared" si="9"/>
        <v>5.453658536585366</v>
      </c>
      <c r="L140" s="7">
        <f t="shared" si="10"/>
        <v>22.36</v>
      </c>
      <c r="M140" s="7">
        <f t="shared" si="11"/>
        <v>10.907317073170733</v>
      </c>
    </row>
    <row r="141" spans="2:13" ht="15.75" customHeight="1">
      <c r="B141" s="3"/>
      <c r="C141" s="3">
        <v>3</v>
      </c>
      <c r="D141" s="3"/>
      <c r="E141" s="3">
        <v>2</v>
      </c>
      <c r="F141" s="5">
        <v>802122</v>
      </c>
      <c r="G141" s="3" t="s">
        <v>83</v>
      </c>
      <c r="H141" s="3" t="s">
        <v>163</v>
      </c>
      <c r="I141" s="4" t="s">
        <v>84</v>
      </c>
      <c r="J141" s="7">
        <v>19.05</v>
      </c>
      <c r="K141" s="6">
        <f t="shared" si="9"/>
        <v>9.29268292682927</v>
      </c>
      <c r="L141" s="7">
        <f t="shared" si="10"/>
        <v>38.1</v>
      </c>
      <c r="M141" s="7">
        <f t="shared" si="11"/>
        <v>18.58536585365854</v>
      </c>
    </row>
    <row r="142" spans="2:13" ht="15.75" customHeight="1">
      <c r="B142" s="3"/>
      <c r="C142" s="3">
        <v>3</v>
      </c>
      <c r="D142" s="3"/>
      <c r="E142" s="3">
        <v>2</v>
      </c>
      <c r="F142" s="5">
        <v>802119</v>
      </c>
      <c r="G142" s="3" t="s">
        <v>85</v>
      </c>
      <c r="H142" s="3" t="s">
        <v>164</v>
      </c>
      <c r="I142" s="4" t="s">
        <v>86</v>
      </c>
      <c r="J142" s="7">
        <v>22.61</v>
      </c>
      <c r="K142" s="6">
        <f t="shared" si="9"/>
        <v>11.029268292682927</v>
      </c>
      <c r="L142" s="7">
        <f t="shared" si="10"/>
        <v>45.22</v>
      </c>
      <c r="M142" s="7">
        <f t="shared" si="11"/>
        <v>22.058536585365854</v>
      </c>
    </row>
    <row r="143" spans="2:13" ht="15.75" customHeight="1">
      <c r="B143" s="3"/>
      <c r="C143" s="3">
        <v>3</v>
      </c>
      <c r="D143" s="3"/>
      <c r="E143" s="3">
        <v>2</v>
      </c>
      <c r="F143" s="5">
        <v>802404</v>
      </c>
      <c r="H143" s="3" t="s">
        <v>156</v>
      </c>
      <c r="I143" s="4" t="s">
        <v>72</v>
      </c>
      <c r="J143" s="7">
        <v>1723.39</v>
      </c>
      <c r="K143" s="6">
        <v>1223.71</v>
      </c>
      <c r="L143" s="7">
        <f t="shared" si="10"/>
        <v>3446.78</v>
      </c>
      <c r="M143" s="7">
        <f t="shared" si="11"/>
        <v>2447.42</v>
      </c>
    </row>
    <row r="144" spans="2:13" ht="15.75" customHeight="1">
      <c r="B144" s="3"/>
      <c r="C144" s="3">
        <v>3</v>
      </c>
      <c r="D144" s="3"/>
      <c r="E144" s="3">
        <v>2</v>
      </c>
      <c r="F144" s="5">
        <v>802112</v>
      </c>
      <c r="G144" s="3" t="s">
        <v>87</v>
      </c>
      <c r="H144" s="3" t="s">
        <v>165</v>
      </c>
      <c r="I144" s="4" t="s">
        <v>88</v>
      </c>
      <c r="J144" s="7">
        <v>1041.4</v>
      </c>
      <c r="K144" s="6">
        <f t="shared" si="9"/>
        <v>508.0000000000001</v>
      </c>
      <c r="L144" s="7">
        <f t="shared" si="10"/>
        <v>2082.8</v>
      </c>
      <c r="M144" s="7">
        <f t="shared" si="11"/>
        <v>1016.0000000000002</v>
      </c>
    </row>
    <row r="145" spans="2:13" ht="15.75" customHeight="1">
      <c r="B145" s="3"/>
      <c r="C145" s="3">
        <v>3</v>
      </c>
      <c r="D145" s="3"/>
      <c r="E145" s="3">
        <v>2</v>
      </c>
      <c r="F145" s="5">
        <v>802266</v>
      </c>
      <c r="G145" s="3" t="s">
        <v>330</v>
      </c>
      <c r="I145" s="4" t="s">
        <v>89</v>
      </c>
      <c r="J145" s="7">
        <v>96.52</v>
      </c>
      <c r="K145" s="6">
        <f t="shared" si="9"/>
        <v>47.082926829268295</v>
      </c>
      <c r="L145" s="7">
        <f t="shared" si="10"/>
        <v>193.04</v>
      </c>
      <c r="M145" s="7">
        <f t="shared" si="11"/>
        <v>94.16585365853659</v>
      </c>
    </row>
    <row r="146" spans="3:13" ht="15.75" customHeight="1">
      <c r="C146" s="3"/>
      <c r="D146" s="3"/>
      <c r="J146" s="7"/>
      <c r="K146" s="7"/>
      <c r="L146" s="7"/>
      <c r="M146" s="7"/>
    </row>
    <row r="147" spans="2:13" ht="15.75" customHeight="1">
      <c r="B147" s="4" t="s">
        <v>323</v>
      </c>
      <c r="C147" s="3"/>
      <c r="D147" s="3"/>
      <c r="J147" s="7"/>
      <c r="K147" s="7"/>
      <c r="L147" s="7">
        <f>SUM(L149:L154)</f>
        <v>61.959999999999994</v>
      </c>
      <c r="M147" s="7">
        <f>SUM(M149:M154)</f>
        <v>30.22439024390244</v>
      </c>
    </row>
    <row r="148" spans="10:13" ht="15.75" customHeight="1">
      <c r="J148" s="7"/>
      <c r="K148" s="7"/>
      <c r="L148" s="7"/>
      <c r="M148" s="7"/>
    </row>
    <row r="149" spans="3:13" ht="15.75" customHeight="1">
      <c r="C149" s="3">
        <v>3</v>
      </c>
      <c r="E149" s="3">
        <v>8</v>
      </c>
      <c r="G149" s="3" t="s">
        <v>304</v>
      </c>
      <c r="I149" s="4" t="s">
        <v>270</v>
      </c>
      <c r="J149" s="7">
        <v>0.32</v>
      </c>
      <c r="K149" s="7">
        <f t="shared" si="9"/>
        <v>0.15609756097560978</v>
      </c>
      <c r="L149" s="7">
        <f t="shared" si="10"/>
        <v>2.56</v>
      </c>
      <c r="M149" s="7">
        <f t="shared" si="11"/>
        <v>1.2487804878048783</v>
      </c>
    </row>
    <row r="150" spans="3:13" ht="15.75" customHeight="1">
      <c r="C150" s="3">
        <v>3</v>
      </c>
      <c r="E150" s="3">
        <v>2</v>
      </c>
      <c r="G150" s="3" t="s">
        <v>260</v>
      </c>
      <c r="I150" s="4" t="s">
        <v>275</v>
      </c>
      <c r="J150" s="7">
        <v>1.14</v>
      </c>
      <c r="K150" s="7">
        <f t="shared" si="9"/>
        <v>0.5560975609756098</v>
      </c>
      <c r="L150" s="7">
        <f t="shared" si="10"/>
        <v>2.28</v>
      </c>
      <c r="M150" s="7">
        <f t="shared" si="11"/>
        <v>1.1121951219512196</v>
      </c>
    </row>
    <row r="151" spans="3:13" ht="15.75" customHeight="1">
      <c r="C151" s="3">
        <v>3</v>
      </c>
      <c r="E151" s="3">
        <v>4</v>
      </c>
      <c r="G151" s="3" t="s">
        <v>300</v>
      </c>
      <c r="I151" s="4" t="s">
        <v>243</v>
      </c>
      <c r="J151" s="7">
        <v>3.75</v>
      </c>
      <c r="K151" s="7">
        <f t="shared" si="9"/>
        <v>1.829268292682927</v>
      </c>
      <c r="L151" s="7">
        <f t="shared" si="10"/>
        <v>15</v>
      </c>
      <c r="M151" s="7">
        <f t="shared" si="11"/>
        <v>7.317073170731708</v>
      </c>
    </row>
    <row r="152" spans="3:13" ht="15.75" customHeight="1">
      <c r="C152" s="3">
        <v>3</v>
      </c>
      <c r="E152" s="3">
        <v>8</v>
      </c>
      <c r="G152" s="3" t="s">
        <v>303</v>
      </c>
      <c r="I152" s="4" t="s">
        <v>246</v>
      </c>
      <c r="J152" s="7">
        <v>3.87</v>
      </c>
      <c r="K152" s="7">
        <f t="shared" si="9"/>
        <v>1.8878048780487806</v>
      </c>
      <c r="L152" s="7">
        <f t="shared" si="10"/>
        <v>30.96</v>
      </c>
      <c r="M152" s="7">
        <f t="shared" si="11"/>
        <v>15.102439024390245</v>
      </c>
    </row>
    <row r="153" spans="3:13" ht="15.75" customHeight="1">
      <c r="C153" s="3">
        <v>3</v>
      </c>
      <c r="E153" s="3">
        <v>8</v>
      </c>
      <c r="G153" s="3" t="s">
        <v>279</v>
      </c>
      <c r="I153" s="4" t="s">
        <v>253</v>
      </c>
      <c r="J153" s="7">
        <v>1.02</v>
      </c>
      <c r="K153" s="7">
        <f t="shared" si="9"/>
        <v>0.49756097560975615</v>
      </c>
      <c r="L153" s="7">
        <f t="shared" si="10"/>
        <v>8.16</v>
      </c>
      <c r="M153" s="7">
        <f t="shared" si="11"/>
        <v>3.980487804878049</v>
      </c>
    </row>
    <row r="154" spans="3:13" ht="15.75" customHeight="1">
      <c r="C154" s="3">
        <v>3</v>
      </c>
      <c r="E154" s="3">
        <v>12</v>
      </c>
      <c r="G154" s="3" t="s">
        <v>301</v>
      </c>
      <c r="I154" s="4" t="s">
        <v>274</v>
      </c>
      <c r="J154" s="7">
        <v>0.25</v>
      </c>
      <c r="K154" s="7">
        <f t="shared" si="9"/>
        <v>0.12195121951219513</v>
      </c>
      <c r="L154" s="7">
        <f t="shared" si="10"/>
        <v>3</v>
      </c>
      <c r="M154" s="7">
        <f t="shared" si="11"/>
        <v>1.4634146341463417</v>
      </c>
    </row>
    <row r="155" spans="10:13" ht="15.75" customHeight="1">
      <c r="J155" s="7"/>
      <c r="K155" s="7"/>
      <c r="L155" s="7"/>
      <c r="M155" s="7"/>
    </row>
    <row r="156" spans="10:13" ht="15.75" customHeight="1">
      <c r="J156" s="7"/>
      <c r="K156" s="7"/>
      <c r="L156" s="7"/>
      <c r="M156" s="7"/>
    </row>
    <row r="157" spans="10:13" ht="15.75" customHeight="1">
      <c r="J157" s="7"/>
      <c r="K157" s="7"/>
      <c r="L157" s="7"/>
      <c r="M157" s="7"/>
    </row>
    <row r="158" spans="10:13" ht="15.75" customHeight="1">
      <c r="J158" s="7"/>
      <c r="K158" s="7"/>
      <c r="L158" s="7"/>
      <c r="M158" s="7"/>
    </row>
    <row r="159" spans="10:13" ht="15.75" customHeight="1">
      <c r="J159" s="7"/>
      <c r="K159" s="7"/>
      <c r="L159" s="7"/>
      <c r="M159" s="7"/>
    </row>
    <row r="160" spans="10:13" ht="15.75" customHeight="1">
      <c r="J160" s="7"/>
      <c r="K160" s="7"/>
      <c r="L160" s="7"/>
      <c r="M160" s="7"/>
    </row>
    <row r="161" spans="10:13" ht="15.75" customHeight="1">
      <c r="J161" s="7"/>
      <c r="K161" s="7"/>
      <c r="L161" s="7"/>
      <c r="M161" s="7"/>
    </row>
    <row r="162" spans="10:13" ht="15.75" customHeight="1">
      <c r="J162" s="7"/>
      <c r="K162" s="7"/>
      <c r="L162" s="7"/>
      <c r="M162" s="7"/>
    </row>
    <row r="163" spans="1:12" ht="15.75" customHeight="1">
      <c r="A163" s="3"/>
      <c r="B163" s="3"/>
      <c r="C163" s="3"/>
      <c r="D163" s="3"/>
      <c r="E163" s="3" t="s">
        <v>92</v>
      </c>
      <c r="F163" s="3" t="s">
        <v>90</v>
      </c>
      <c r="G163" s="3" t="s">
        <v>91</v>
      </c>
      <c r="H163" s="3" t="s">
        <v>115</v>
      </c>
      <c r="I163" s="4" t="s">
        <v>93</v>
      </c>
      <c r="J163" s="8" t="s">
        <v>359</v>
      </c>
      <c r="L163" s="4" t="s">
        <v>360</v>
      </c>
    </row>
    <row r="164" spans="10:13" ht="15.75" customHeight="1">
      <c r="J164" s="3" t="s">
        <v>349</v>
      </c>
      <c r="K164" s="3" t="s">
        <v>350</v>
      </c>
      <c r="L164" s="3" t="s">
        <v>349</v>
      </c>
      <c r="M164" s="3" t="s">
        <v>350</v>
      </c>
    </row>
    <row r="165" spans="10:13" ht="15.75" customHeight="1">
      <c r="J165" s="7"/>
      <c r="K165" s="7"/>
      <c r="L165" s="7"/>
      <c r="M165" s="7"/>
    </row>
    <row r="166" spans="1:13" ht="15.75" customHeight="1">
      <c r="A166" s="3">
        <v>1</v>
      </c>
      <c r="B166" s="3"/>
      <c r="C166" s="3"/>
      <c r="D166" s="3"/>
      <c r="E166" s="3">
        <v>1</v>
      </c>
      <c r="F166" s="3">
        <v>802104</v>
      </c>
      <c r="H166" s="3" t="s">
        <v>329</v>
      </c>
      <c r="I166" s="4" t="s">
        <v>332</v>
      </c>
      <c r="J166" s="7"/>
      <c r="K166" s="7"/>
      <c r="L166" s="7">
        <f>SUM(L168:L178)+L181</f>
        <v>1490.0100000000002</v>
      </c>
      <c r="M166" s="7">
        <f>SUM(M168:M178)+M181</f>
        <v>726.8341463414633</v>
      </c>
    </row>
    <row r="167" spans="1:13" ht="15.75" customHeight="1">
      <c r="A167" s="3"/>
      <c r="B167" s="3"/>
      <c r="C167" s="3"/>
      <c r="D167" s="3"/>
      <c r="J167" s="7"/>
      <c r="K167" s="7"/>
      <c r="L167" s="7"/>
      <c r="M167" s="7"/>
    </row>
    <row r="168" spans="1:13" ht="15.75" customHeight="1">
      <c r="A168" s="3"/>
      <c r="B168" s="3">
        <v>2</v>
      </c>
      <c r="C168" s="3"/>
      <c r="D168" s="3"/>
      <c r="E168" s="3">
        <v>1</v>
      </c>
      <c r="F168" s="5">
        <v>802133</v>
      </c>
      <c r="G168" s="3" t="s">
        <v>94</v>
      </c>
      <c r="H168" s="3" t="s">
        <v>166</v>
      </c>
      <c r="I168" s="4" t="s">
        <v>95</v>
      </c>
      <c r="J168" s="7">
        <v>438.21</v>
      </c>
      <c r="K168" s="6">
        <f aca="true" t="shared" si="12" ref="K168:K175">J168/2.05</f>
        <v>213.76097560975612</v>
      </c>
      <c r="L168" s="7">
        <f aca="true" t="shared" si="13" ref="L168:L175">J168*E168</f>
        <v>438.21</v>
      </c>
      <c r="M168" s="7">
        <f>K168*E168</f>
        <v>213.76097560975612</v>
      </c>
    </row>
    <row r="169" spans="1:13" ht="15.75" customHeight="1">
      <c r="A169" s="3"/>
      <c r="B169" s="3">
        <v>2</v>
      </c>
      <c r="C169" s="3"/>
      <c r="D169" s="3"/>
      <c r="E169" s="3">
        <v>1</v>
      </c>
      <c r="F169" s="5">
        <v>802135</v>
      </c>
      <c r="G169" s="3" t="s">
        <v>96</v>
      </c>
      <c r="H169" s="3" t="s">
        <v>309</v>
      </c>
      <c r="I169" s="4" t="s">
        <v>102</v>
      </c>
      <c r="J169" s="7"/>
      <c r="K169" s="6">
        <f t="shared" si="12"/>
        <v>0</v>
      </c>
      <c r="L169" s="7">
        <f t="shared" si="13"/>
        <v>0</v>
      </c>
      <c r="M169" s="7">
        <f aca="true" t="shared" si="14" ref="M169:M175">K169*E169</f>
        <v>0</v>
      </c>
    </row>
    <row r="170" spans="1:13" ht="15.75" customHeight="1">
      <c r="A170" s="3"/>
      <c r="B170" s="3">
        <v>2</v>
      </c>
      <c r="C170" s="3"/>
      <c r="D170" s="3"/>
      <c r="E170" s="3">
        <v>1</v>
      </c>
      <c r="F170" s="5">
        <v>802143</v>
      </c>
      <c r="G170" s="3" t="s">
        <v>117</v>
      </c>
      <c r="H170" s="3" t="s">
        <v>168</v>
      </c>
      <c r="I170" s="4" t="s">
        <v>97</v>
      </c>
      <c r="J170" s="7"/>
      <c r="K170" s="6">
        <f t="shared" si="12"/>
        <v>0</v>
      </c>
      <c r="L170" s="7">
        <f t="shared" si="13"/>
        <v>0</v>
      </c>
      <c r="M170" s="7">
        <f t="shared" si="14"/>
        <v>0</v>
      </c>
    </row>
    <row r="171" spans="1:13" ht="15.75" customHeight="1">
      <c r="A171" s="3"/>
      <c r="B171" s="3">
        <v>2</v>
      </c>
      <c r="C171" s="3"/>
      <c r="D171" s="3"/>
      <c r="E171" s="3">
        <v>1</v>
      </c>
      <c r="F171" s="5">
        <v>802142</v>
      </c>
      <c r="G171" s="3" t="s">
        <v>169</v>
      </c>
      <c r="H171" s="3" t="s">
        <v>167</v>
      </c>
      <c r="I171" s="4" t="s">
        <v>98</v>
      </c>
      <c r="J171" s="7"/>
      <c r="K171" s="6">
        <f t="shared" si="12"/>
        <v>0</v>
      </c>
      <c r="L171" s="7">
        <f t="shared" si="13"/>
        <v>0</v>
      </c>
      <c r="M171" s="7">
        <f t="shared" si="14"/>
        <v>0</v>
      </c>
    </row>
    <row r="172" spans="1:13" ht="15.75" customHeight="1">
      <c r="A172" s="3"/>
      <c r="B172" s="3">
        <v>2</v>
      </c>
      <c r="C172" s="3"/>
      <c r="D172" s="3"/>
      <c r="E172" s="3">
        <v>6</v>
      </c>
      <c r="F172" s="5">
        <v>802144</v>
      </c>
      <c r="G172" s="3" t="s">
        <v>108</v>
      </c>
      <c r="H172" s="3" t="s">
        <v>171</v>
      </c>
      <c r="I172" s="4" t="s">
        <v>109</v>
      </c>
      <c r="J172" s="7">
        <v>111.13</v>
      </c>
      <c r="K172" s="6">
        <f t="shared" si="12"/>
        <v>54.20975609756098</v>
      </c>
      <c r="L172" s="7">
        <f t="shared" si="13"/>
        <v>666.78</v>
      </c>
      <c r="M172" s="7">
        <f t="shared" si="14"/>
        <v>325.25853658536585</v>
      </c>
    </row>
    <row r="173" spans="2:13" ht="15.75" customHeight="1">
      <c r="B173" s="3">
        <v>2</v>
      </c>
      <c r="C173" s="3"/>
      <c r="D173" s="3"/>
      <c r="E173" s="3">
        <v>2</v>
      </c>
      <c r="F173" s="5">
        <v>802141</v>
      </c>
      <c r="G173" s="3" t="s">
        <v>118</v>
      </c>
      <c r="H173" s="3" t="s">
        <v>170</v>
      </c>
      <c r="I173" s="4" t="s">
        <v>99</v>
      </c>
      <c r="J173" s="7">
        <v>33.07</v>
      </c>
      <c r="K173" s="6">
        <f t="shared" si="12"/>
        <v>16.13170731707317</v>
      </c>
      <c r="L173" s="7">
        <f t="shared" si="13"/>
        <v>66.14</v>
      </c>
      <c r="M173" s="7">
        <f t="shared" si="14"/>
        <v>32.26341463414634</v>
      </c>
    </row>
    <row r="174" spans="1:13" ht="15.75" customHeight="1">
      <c r="A174" s="3"/>
      <c r="B174" s="3">
        <v>2</v>
      </c>
      <c r="C174" s="3"/>
      <c r="D174" s="3"/>
      <c r="E174" s="3">
        <v>1</v>
      </c>
      <c r="F174" s="5">
        <v>802077</v>
      </c>
      <c r="G174" s="3" t="s">
        <v>46</v>
      </c>
      <c r="H174" s="3" t="s">
        <v>131</v>
      </c>
      <c r="I174" s="4" t="s">
        <v>172</v>
      </c>
      <c r="J174" s="7">
        <v>318.88</v>
      </c>
      <c r="K174" s="6">
        <f t="shared" si="12"/>
        <v>155.55121951219513</v>
      </c>
      <c r="L174" s="7">
        <f t="shared" si="13"/>
        <v>318.88</v>
      </c>
      <c r="M174" s="7">
        <f t="shared" si="14"/>
        <v>155.55121951219513</v>
      </c>
    </row>
    <row r="175" spans="1:13" ht="15.75" customHeight="1">
      <c r="A175" s="4" t="s">
        <v>310</v>
      </c>
      <c r="B175" s="3">
        <v>2</v>
      </c>
      <c r="C175" s="3"/>
      <c r="E175" s="3">
        <v>1</v>
      </c>
      <c r="F175" s="5">
        <v>802076</v>
      </c>
      <c r="G175" s="3" t="s">
        <v>44</v>
      </c>
      <c r="H175" s="3" t="s">
        <v>130</v>
      </c>
      <c r="I175" s="4" t="s">
        <v>308</v>
      </c>
      <c r="J175" s="7">
        <v>0</v>
      </c>
      <c r="K175" s="6">
        <f t="shared" si="12"/>
        <v>0</v>
      </c>
      <c r="L175" s="7">
        <f t="shared" si="13"/>
        <v>0</v>
      </c>
      <c r="M175" s="7">
        <f t="shared" si="14"/>
        <v>0</v>
      </c>
    </row>
    <row r="176" spans="1:13" ht="15.75" customHeight="1">
      <c r="A176" s="3"/>
      <c r="J176" s="7"/>
      <c r="K176" s="7"/>
      <c r="L176" s="7"/>
      <c r="M176" s="7"/>
    </row>
    <row r="177" spans="10:13" ht="15.75" customHeight="1">
      <c r="J177" s="7"/>
      <c r="K177" s="7"/>
      <c r="L177" s="7"/>
      <c r="M177" s="7"/>
    </row>
    <row r="178" spans="10:13" ht="15.75" customHeight="1">
      <c r="J178" s="7"/>
      <c r="K178" s="7"/>
      <c r="L178" s="7"/>
      <c r="M178" s="7"/>
    </row>
    <row r="179" spans="10:13" ht="15.75" customHeight="1">
      <c r="J179" s="7"/>
      <c r="K179" s="7"/>
      <c r="L179" s="7"/>
      <c r="M179" s="7"/>
    </row>
    <row r="180" spans="11:13" ht="15.75" customHeight="1">
      <c r="K180" s="7"/>
      <c r="M180" s="7"/>
    </row>
    <row r="181" spans="10:13" ht="15.75" customHeight="1">
      <c r="J181" s="7"/>
      <c r="K181" s="7"/>
      <c r="L181" s="7"/>
      <c r="M181" s="7"/>
    </row>
    <row r="182" spans="10:13" ht="15.75" customHeight="1">
      <c r="J182" s="7"/>
      <c r="K182" s="7"/>
      <c r="L182" s="7"/>
      <c r="M182" s="7"/>
    </row>
    <row r="183" spans="10:13" ht="15.75" customHeight="1">
      <c r="J183" s="7"/>
      <c r="K183" s="7"/>
      <c r="L183" s="7"/>
      <c r="M183" s="7"/>
    </row>
    <row r="184" spans="10:13" ht="15.75" customHeight="1">
      <c r="J184" s="7"/>
      <c r="K184" s="7"/>
      <c r="L184" s="7"/>
      <c r="M184" s="7"/>
    </row>
    <row r="185" spans="10:13" ht="15.75" customHeight="1">
      <c r="J185" s="7"/>
      <c r="K185" s="7"/>
      <c r="L185" s="7"/>
      <c r="M185" s="7"/>
    </row>
    <row r="186" spans="10:13" ht="15.75" customHeight="1">
      <c r="J186" s="7"/>
      <c r="K186" s="7"/>
      <c r="L186" s="7"/>
      <c r="M186" s="7"/>
    </row>
    <row r="187" spans="10:13" ht="15.75" customHeight="1">
      <c r="J187" s="7"/>
      <c r="K187" s="7"/>
      <c r="L187" s="7"/>
      <c r="M187" s="7"/>
    </row>
    <row r="188" spans="10:13" ht="15.75" customHeight="1">
      <c r="J188" s="7"/>
      <c r="K188" s="7"/>
      <c r="L188" s="7"/>
      <c r="M188" s="7"/>
    </row>
    <row r="189" spans="10:13" ht="15.75" customHeight="1">
      <c r="J189" s="7"/>
      <c r="K189" s="7"/>
      <c r="L189" s="7"/>
      <c r="M189" s="7"/>
    </row>
    <row r="190" spans="10:13" ht="15.75" customHeight="1">
      <c r="J190" s="7"/>
      <c r="K190" s="7"/>
      <c r="L190" s="7"/>
      <c r="M190" s="7"/>
    </row>
    <row r="191" spans="1:13" ht="15.75" customHeight="1">
      <c r="A191" s="3">
        <v>1</v>
      </c>
      <c r="B191" s="3"/>
      <c r="C191" s="3"/>
      <c r="D191" s="3"/>
      <c r="F191" s="3">
        <v>802279</v>
      </c>
      <c r="G191" s="3" t="s">
        <v>192</v>
      </c>
      <c r="I191" s="4" t="s">
        <v>174</v>
      </c>
      <c r="J191" s="7"/>
      <c r="K191" s="7"/>
      <c r="L191" s="7">
        <f>SUM(L193:L199)</f>
        <v>104.75</v>
      </c>
      <c r="M191" s="7">
        <f>SUM(M193:M199)</f>
        <v>51.09756097560975</v>
      </c>
    </row>
    <row r="192" spans="1:13" ht="15.75" customHeight="1">
      <c r="A192" s="3"/>
      <c r="B192" s="3"/>
      <c r="C192" s="3"/>
      <c r="D192" s="3"/>
      <c r="F192" s="4"/>
      <c r="J192" s="7"/>
      <c r="K192" s="7"/>
      <c r="L192" s="7"/>
      <c r="M192" s="7"/>
    </row>
    <row r="193" spans="1:13" ht="15.75" customHeight="1">
      <c r="A193" s="3"/>
      <c r="B193" s="3">
        <v>2</v>
      </c>
      <c r="C193" s="3"/>
      <c r="D193" s="3"/>
      <c r="E193" s="3">
        <v>1</v>
      </c>
      <c r="F193" s="5">
        <v>802270</v>
      </c>
      <c r="G193" s="3" t="s">
        <v>175</v>
      </c>
      <c r="H193" s="3" t="s">
        <v>316</v>
      </c>
      <c r="I193" s="4" t="s">
        <v>176</v>
      </c>
      <c r="J193" s="7">
        <v>11.43</v>
      </c>
      <c r="K193" s="6">
        <f aca="true" t="shared" si="15" ref="K193:K199">J193/2.05</f>
        <v>5.5756097560975615</v>
      </c>
      <c r="L193" s="7">
        <f>J193*E193</f>
        <v>11.43</v>
      </c>
      <c r="M193" s="7">
        <f>K193*E193</f>
        <v>5.5756097560975615</v>
      </c>
    </row>
    <row r="194" spans="1:13" ht="15.75" customHeight="1">
      <c r="A194" s="3"/>
      <c r="B194" s="3">
        <v>2</v>
      </c>
      <c r="C194" s="3"/>
      <c r="D194" s="3"/>
      <c r="E194" s="3">
        <v>1</v>
      </c>
      <c r="F194" s="5">
        <v>802271</v>
      </c>
      <c r="G194" s="3" t="s">
        <v>178</v>
      </c>
      <c r="H194" s="3" t="s">
        <v>317</v>
      </c>
      <c r="I194" s="4" t="s">
        <v>177</v>
      </c>
      <c r="J194" s="7">
        <v>11.43</v>
      </c>
      <c r="K194" s="6">
        <f t="shared" si="15"/>
        <v>5.5756097560975615</v>
      </c>
      <c r="L194" s="7">
        <f aca="true" t="shared" si="16" ref="L194:L199">J194*E194</f>
        <v>11.43</v>
      </c>
      <c r="M194" s="7">
        <f aca="true" t="shared" si="17" ref="M194:M199">K194*E194</f>
        <v>5.5756097560975615</v>
      </c>
    </row>
    <row r="195" spans="1:13" ht="15.75" customHeight="1">
      <c r="A195" s="3"/>
      <c r="B195" s="3">
        <v>2</v>
      </c>
      <c r="C195" s="3"/>
      <c r="D195" s="3"/>
      <c r="E195" s="3">
        <v>1</v>
      </c>
      <c r="F195" s="5">
        <v>802272</v>
      </c>
      <c r="G195" s="3" t="s">
        <v>179</v>
      </c>
      <c r="H195" s="3" t="s">
        <v>318</v>
      </c>
      <c r="I195" s="4" t="s">
        <v>320</v>
      </c>
      <c r="J195" s="7">
        <v>12.19</v>
      </c>
      <c r="K195" s="6">
        <f t="shared" si="15"/>
        <v>5.946341463414634</v>
      </c>
      <c r="L195" s="7">
        <f t="shared" si="16"/>
        <v>12.19</v>
      </c>
      <c r="M195" s="7">
        <f t="shared" si="17"/>
        <v>5.946341463414634</v>
      </c>
    </row>
    <row r="196" spans="1:13" ht="15.75" customHeight="1">
      <c r="A196" s="3"/>
      <c r="B196" s="3">
        <v>2</v>
      </c>
      <c r="C196" s="3"/>
      <c r="D196" s="3"/>
      <c r="E196" s="3">
        <v>2</v>
      </c>
      <c r="F196" s="5">
        <v>802273</v>
      </c>
      <c r="G196" s="3" t="s">
        <v>180</v>
      </c>
      <c r="H196" s="3" t="s">
        <v>312</v>
      </c>
      <c r="I196" s="4" t="s">
        <v>322</v>
      </c>
      <c r="J196" s="7">
        <v>6.22</v>
      </c>
      <c r="K196" s="6">
        <f t="shared" si="15"/>
        <v>3.0341463414634147</v>
      </c>
      <c r="L196" s="7">
        <f t="shared" si="16"/>
        <v>12.44</v>
      </c>
      <c r="M196" s="7">
        <f t="shared" si="17"/>
        <v>6.068292682926829</v>
      </c>
    </row>
    <row r="197" spans="1:13" ht="15.75" customHeight="1">
      <c r="A197" s="3"/>
      <c r="B197" s="3">
        <v>2</v>
      </c>
      <c r="C197" s="3"/>
      <c r="D197" s="3"/>
      <c r="E197" s="3">
        <v>4</v>
      </c>
      <c r="F197" s="5">
        <v>802274</v>
      </c>
      <c r="G197" s="3" t="s">
        <v>181</v>
      </c>
      <c r="H197" s="3" t="s">
        <v>315</v>
      </c>
      <c r="I197" s="4" t="s">
        <v>321</v>
      </c>
      <c r="J197" s="7">
        <v>5.33</v>
      </c>
      <c r="K197" s="6">
        <f t="shared" si="15"/>
        <v>2.6</v>
      </c>
      <c r="L197" s="7">
        <f t="shared" si="16"/>
        <v>21.32</v>
      </c>
      <c r="M197" s="7">
        <f t="shared" si="17"/>
        <v>10.4</v>
      </c>
    </row>
    <row r="198" spans="1:13" ht="15.75" customHeight="1">
      <c r="A198" s="3"/>
      <c r="B198" s="3">
        <v>2</v>
      </c>
      <c r="C198" s="3"/>
      <c r="D198" s="3"/>
      <c r="E198" s="3">
        <v>2</v>
      </c>
      <c r="F198" s="5">
        <v>802275</v>
      </c>
      <c r="G198" s="3" t="s">
        <v>188</v>
      </c>
      <c r="H198" s="3" t="s">
        <v>311</v>
      </c>
      <c r="I198" s="4" t="s">
        <v>189</v>
      </c>
      <c r="J198" s="7">
        <v>6.22</v>
      </c>
      <c r="K198" s="6">
        <f t="shared" si="15"/>
        <v>3.0341463414634147</v>
      </c>
      <c r="L198" s="7">
        <f t="shared" si="16"/>
        <v>12.44</v>
      </c>
      <c r="M198" s="7">
        <f t="shared" si="17"/>
        <v>6.068292682926829</v>
      </c>
    </row>
    <row r="199" spans="1:13" ht="15.75" customHeight="1">
      <c r="A199" s="3"/>
      <c r="B199" s="3">
        <v>2</v>
      </c>
      <c r="C199" s="3"/>
      <c r="D199" s="3"/>
      <c r="E199" s="3">
        <v>1</v>
      </c>
      <c r="F199" s="5">
        <v>802276</v>
      </c>
      <c r="G199" s="3" t="s">
        <v>191</v>
      </c>
      <c r="H199" s="3" t="s">
        <v>314</v>
      </c>
      <c r="I199" s="4" t="s">
        <v>190</v>
      </c>
      <c r="J199" s="7">
        <v>23.5</v>
      </c>
      <c r="K199" s="6">
        <f t="shared" si="15"/>
        <v>11.463414634146343</v>
      </c>
      <c r="L199" s="7">
        <f t="shared" si="16"/>
        <v>23.5</v>
      </c>
      <c r="M199" s="7">
        <f t="shared" si="17"/>
        <v>11.463414634146343</v>
      </c>
    </row>
    <row r="200" spans="1:13" ht="15.75" customHeight="1">
      <c r="A200" s="3"/>
      <c r="J200" s="7"/>
      <c r="K200" s="7"/>
      <c r="L200" s="7"/>
      <c r="M200" s="7"/>
    </row>
    <row r="201" spans="1:13" ht="15.75" customHeight="1">
      <c r="A201" s="3"/>
      <c r="B201" s="4" t="s">
        <v>323</v>
      </c>
      <c r="J201" s="7"/>
      <c r="K201" s="7"/>
      <c r="L201" s="7"/>
      <c r="M201" s="7"/>
    </row>
    <row r="202" spans="1:13" ht="15.75" customHeight="1">
      <c r="A202" s="3"/>
      <c r="J202" s="7"/>
      <c r="K202" s="7"/>
      <c r="L202" s="7"/>
      <c r="M202" s="7"/>
    </row>
    <row r="203" spans="2:13" ht="15.75" customHeight="1">
      <c r="B203" s="3">
        <v>2</v>
      </c>
      <c r="C203" s="3"/>
      <c r="D203" s="3"/>
      <c r="E203" s="3">
        <v>1</v>
      </c>
      <c r="F203" s="4"/>
      <c r="G203" s="3" t="s">
        <v>183</v>
      </c>
      <c r="I203" s="4" t="s">
        <v>182</v>
      </c>
      <c r="J203" s="7"/>
      <c r="K203" s="7"/>
      <c r="L203" s="7"/>
      <c r="M203" s="7"/>
    </row>
    <row r="204" spans="2:13" ht="15.75" customHeight="1">
      <c r="B204" s="3">
        <v>2</v>
      </c>
      <c r="C204" s="3"/>
      <c r="D204" s="3"/>
      <c r="E204" s="3">
        <v>1</v>
      </c>
      <c r="F204" s="4"/>
      <c r="G204" s="3" t="s">
        <v>184</v>
      </c>
      <c r="H204" s="3" t="s">
        <v>319</v>
      </c>
      <c r="I204" s="4" t="s">
        <v>185</v>
      </c>
      <c r="J204" s="7"/>
      <c r="K204" s="7"/>
      <c r="L204" s="7"/>
      <c r="M204" s="7"/>
    </row>
    <row r="205" spans="2:13" ht="15.75" customHeight="1">
      <c r="B205" s="3">
        <v>2</v>
      </c>
      <c r="C205" s="3"/>
      <c r="D205" s="3"/>
      <c r="E205" s="3">
        <v>2</v>
      </c>
      <c r="F205" s="4"/>
      <c r="G205" s="3" t="s">
        <v>186</v>
      </c>
      <c r="H205" s="3" t="s">
        <v>313</v>
      </c>
      <c r="I205" s="4" t="s">
        <v>187</v>
      </c>
      <c r="J205" s="7"/>
      <c r="K205" s="7"/>
      <c r="L205" s="7"/>
      <c r="M205" s="7"/>
    </row>
    <row r="206" spans="10:13" ht="15.75" customHeight="1">
      <c r="J206" s="7"/>
      <c r="K206" s="7"/>
      <c r="L206" s="7"/>
      <c r="M206" s="7"/>
    </row>
    <row r="207" spans="10:13" ht="15.75" customHeight="1">
      <c r="J207" s="7"/>
      <c r="K207" s="7"/>
      <c r="L207" s="7"/>
      <c r="M207" s="7"/>
    </row>
    <row r="208" spans="10:13" ht="15.75" customHeight="1">
      <c r="J208" s="7"/>
      <c r="K208" s="7"/>
      <c r="L208" s="7"/>
      <c r="M208" s="7"/>
    </row>
    <row r="209" spans="10:13" ht="15.75" customHeight="1">
      <c r="J209" s="7"/>
      <c r="K209" s="7"/>
      <c r="L209" s="7"/>
      <c r="M209" s="7"/>
    </row>
    <row r="210" spans="10:13" ht="15.75" customHeight="1">
      <c r="J210" s="7"/>
      <c r="K210" s="7"/>
      <c r="L210" s="7"/>
      <c r="M210" s="7"/>
    </row>
    <row r="211" spans="10:13" ht="15.75" customHeight="1">
      <c r="J211" s="7"/>
      <c r="K211" s="7"/>
      <c r="L211" s="7"/>
      <c r="M211" s="7"/>
    </row>
    <row r="212" spans="10:13" ht="15.75" customHeight="1">
      <c r="J212" s="7"/>
      <c r="K212" s="7"/>
      <c r="L212" s="7"/>
      <c r="M212" s="7"/>
    </row>
    <row r="213" spans="10:13" ht="15.75" customHeight="1">
      <c r="J213" s="7"/>
      <c r="K213" s="7"/>
      <c r="L213" s="7"/>
      <c r="M213" s="7"/>
    </row>
    <row r="214" spans="10:13" ht="15.75" customHeight="1">
      <c r="J214" s="7"/>
      <c r="K214" s="7"/>
      <c r="L214" s="7"/>
      <c r="M214" s="7"/>
    </row>
    <row r="215" spans="10:13" ht="15.75" customHeight="1">
      <c r="J215" s="7"/>
      <c r="K215" s="7"/>
      <c r="L215" s="7"/>
      <c r="M215" s="7"/>
    </row>
    <row r="216" spans="10:13" ht="15.75" customHeight="1">
      <c r="J216" s="7"/>
      <c r="K216" s="7"/>
      <c r="L216" s="7"/>
      <c r="M216" s="7"/>
    </row>
  </sheetData>
  <printOptions gridLines="1"/>
  <pageMargins left="0.75" right="0.75" top="1" bottom="1" header="0.5" footer="0.5"/>
  <pageSetup horizontalDpi="600" verticalDpi="600" orientation="portrait" scale="59" r:id="rId1"/>
  <headerFooter alignWithMargins="0">
    <oddHeader>&amp;CXT36 Pedestal
CB Design</oddHeader>
    <oddFooter>&amp;L&amp;F&amp;CPage &amp;P&amp;R&amp;D</oddFooter>
  </headerFooter>
  <rowBreaks count="3" manualBreakCount="3">
    <brk id="54" max="12" man="1"/>
    <brk id="108" max="12" man="1"/>
    <brk id="16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5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4.57421875" style="3" customWidth="1"/>
    <col min="2" max="3" width="13.7109375" style="3" customWidth="1"/>
    <col min="4" max="4" width="14.7109375" style="3" customWidth="1"/>
    <col min="5" max="5" width="30.00390625" style="4" customWidth="1"/>
    <col min="6" max="9" width="6.7109375" style="10" customWidth="1"/>
    <col min="10" max="10" width="6.7109375" style="3" customWidth="1"/>
    <col min="11" max="13" width="27.421875" style="4" customWidth="1"/>
    <col min="14" max="16384" width="9.140625" style="4" customWidth="1"/>
  </cols>
  <sheetData>
    <row r="1" spans="1:7" ht="18" customHeight="1">
      <c r="A1" s="3" t="s">
        <v>92</v>
      </c>
      <c r="B1" s="3" t="s">
        <v>90</v>
      </c>
      <c r="C1" s="3" t="s">
        <v>91</v>
      </c>
      <c r="D1" s="3" t="s">
        <v>115</v>
      </c>
      <c r="E1" s="4" t="s">
        <v>93</v>
      </c>
      <c r="G1" s="10" t="s">
        <v>362</v>
      </c>
    </row>
    <row r="2" spans="1:10" ht="18" customHeight="1">
      <c r="A2" s="3" t="s">
        <v>363</v>
      </c>
      <c r="F2" s="11"/>
      <c r="I2" s="10" t="s">
        <v>364</v>
      </c>
      <c r="J2" s="3" t="s">
        <v>366</v>
      </c>
    </row>
    <row r="3" spans="3:11" ht="18" customHeight="1">
      <c r="C3" s="3" t="s">
        <v>326</v>
      </c>
      <c r="E3" s="4" t="s">
        <v>324</v>
      </c>
      <c r="F3" s="10" t="s">
        <v>361</v>
      </c>
      <c r="G3" s="10" t="s">
        <v>368</v>
      </c>
      <c r="H3" s="10" t="s">
        <v>369</v>
      </c>
      <c r="I3" s="10" t="s">
        <v>365</v>
      </c>
      <c r="J3" s="3" t="s">
        <v>92</v>
      </c>
      <c r="K3" s="4" t="s">
        <v>367</v>
      </c>
    </row>
    <row r="4" ht="18" customHeight="1"/>
    <row r="5" spans="1:5" ht="18" customHeight="1">
      <c r="A5" s="3">
        <v>1</v>
      </c>
      <c r="B5" s="3">
        <v>802102</v>
      </c>
      <c r="C5" s="3" t="s">
        <v>0</v>
      </c>
      <c r="D5" s="3" t="s">
        <v>136</v>
      </c>
      <c r="E5" s="4" t="s">
        <v>1</v>
      </c>
    </row>
    <row r="6" ht="18" customHeight="1"/>
    <row r="7" spans="1:5" ht="18" customHeight="1">
      <c r="A7" s="3">
        <v>1</v>
      </c>
      <c r="B7" s="3">
        <v>802278</v>
      </c>
      <c r="C7" s="3" t="s">
        <v>2</v>
      </c>
      <c r="D7" s="3" t="s">
        <v>137</v>
      </c>
      <c r="E7" s="4" t="s">
        <v>3</v>
      </c>
    </row>
    <row r="8" ht="18" customHeight="1"/>
    <row r="9" spans="1:5" ht="18" customHeight="1">
      <c r="A9" s="3">
        <v>1</v>
      </c>
      <c r="B9" s="3">
        <v>802254</v>
      </c>
      <c r="C9" s="3" t="s">
        <v>4</v>
      </c>
      <c r="E9" s="4" t="s">
        <v>5</v>
      </c>
    </row>
    <row r="10" spans="1:5" ht="18" customHeight="1">
      <c r="A10" s="3">
        <v>1</v>
      </c>
      <c r="B10" s="3">
        <v>802255</v>
      </c>
      <c r="C10" s="3" t="s">
        <v>6</v>
      </c>
      <c r="E10" s="4" t="s">
        <v>7</v>
      </c>
    </row>
    <row r="11" spans="1:5" ht="18" customHeight="1">
      <c r="A11" s="3">
        <v>1</v>
      </c>
      <c r="B11" s="3">
        <v>802256</v>
      </c>
      <c r="C11" s="3" t="s">
        <v>9</v>
      </c>
      <c r="E11" s="4" t="s">
        <v>8</v>
      </c>
    </row>
    <row r="12" ht="18" customHeight="1">
      <c r="B12" s="5"/>
    </row>
    <row r="13" spans="1:11" ht="18" customHeight="1">
      <c r="A13" s="3">
        <v>2</v>
      </c>
      <c r="B13" s="5">
        <v>802115</v>
      </c>
      <c r="C13" s="3" t="s">
        <v>10</v>
      </c>
      <c r="D13" s="3" t="s">
        <v>138</v>
      </c>
      <c r="E13" s="4" t="s">
        <v>11</v>
      </c>
      <c r="F13" s="10">
        <v>12</v>
      </c>
      <c r="G13" s="10">
        <v>2</v>
      </c>
      <c r="H13" s="10">
        <v>0</v>
      </c>
      <c r="I13" s="10">
        <v>0</v>
      </c>
      <c r="J13" s="3">
        <v>14</v>
      </c>
      <c r="K13" s="4" t="s">
        <v>374</v>
      </c>
    </row>
    <row r="14" spans="1:10" ht="18" customHeight="1">
      <c r="A14" s="3">
        <v>2</v>
      </c>
      <c r="B14" s="5">
        <v>802116</v>
      </c>
      <c r="C14" s="3" t="s">
        <v>12</v>
      </c>
      <c r="D14" s="3" t="s">
        <v>142</v>
      </c>
      <c r="E14" s="4" t="s">
        <v>13</v>
      </c>
      <c r="F14" s="10">
        <v>4</v>
      </c>
      <c r="G14" s="10">
        <v>2</v>
      </c>
      <c r="H14" s="10">
        <v>0</v>
      </c>
      <c r="I14" s="10">
        <v>0</v>
      </c>
      <c r="J14" s="3">
        <v>6</v>
      </c>
    </row>
    <row r="15" spans="1:10" ht="18" customHeight="1">
      <c r="A15" s="3">
        <v>2</v>
      </c>
      <c r="B15" s="5">
        <v>802118</v>
      </c>
      <c r="C15" s="3" t="s">
        <v>14</v>
      </c>
      <c r="D15" s="3" t="s">
        <v>139</v>
      </c>
      <c r="E15" s="4" t="s">
        <v>15</v>
      </c>
      <c r="F15" s="10">
        <v>2</v>
      </c>
      <c r="G15" s="10">
        <v>2</v>
      </c>
      <c r="H15" s="10">
        <v>0</v>
      </c>
      <c r="I15" s="10">
        <v>0</v>
      </c>
      <c r="J15" s="3">
        <v>4</v>
      </c>
    </row>
    <row r="16" spans="1:10" ht="18" customHeight="1">
      <c r="A16" s="3">
        <v>2</v>
      </c>
      <c r="B16" s="5">
        <v>802121</v>
      </c>
      <c r="C16" s="3" t="s">
        <v>16</v>
      </c>
      <c r="D16" s="3" t="s">
        <v>140</v>
      </c>
      <c r="E16" s="4" t="s">
        <v>17</v>
      </c>
      <c r="F16" s="10">
        <v>1</v>
      </c>
      <c r="G16" s="10">
        <v>2</v>
      </c>
      <c r="H16" s="10">
        <v>0</v>
      </c>
      <c r="I16" s="10">
        <v>0</v>
      </c>
      <c r="J16" s="3">
        <v>3</v>
      </c>
    </row>
    <row r="17" spans="1:10" ht="18" customHeight="1">
      <c r="A17" s="3">
        <v>2</v>
      </c>
      <c r="B17" s="5">
        <v>802124</v>
      </c>
      <c r="C17" s="3" t="s">
        <v>282</v>
      </c>
      <c r="D17" s="3" t="s">
        <v>283</v>
      </c>
      <c r="E17" s="4" t="s">
        <v>284</v>
      </c>
      <c r="F17" s="10">
        <v>0</v>
      </c>
      <c r="G17" s="10">
        <v>2</v>
      </c>
      <c r="H17" s="10">
        <v>0</v>
      </c>
      <c r="I17" s="10">
        <v>4</v>
      </c>
      <c r="J17" s="3">
        <v>6</v>
      </c>
    </row>
    <row r="18" spans="1:10" ht="18" customHeight="1">
      <c r="A18" s="3">
        <v>1</v>
      </c>
      <c r="B18" s="5">
        <v>802114</v>
      </c>
      <c r="C18" s="3" t="s">
        <v>18</v>
      </c>
      <c r="D18" s="3" t="s">
        <v>141</v>
      </c>
      <c r="E18" s="4" t="s">
        <v>19</v>
      </c>
      <c r="F18" s="10">
        <v>4</v>
      </c>
      <c r="G18" s="10">
        <v>1</v>
      </c>
      <c r="H18" s="10">
        <v>0</v>
      </c>
      <c r="I18" s="10">
        <v>0</v>
      </c>
      <c r="J18" s="3">
        <v>3</v>
      </c>
    </row>
    <row r="19" spans="1:10" ht="18" customHeight="1">
      <c r="A19" s="3">
        <v>4</v>
      </c>
      <c r="B19" s="5">
        <v>802125</v>
      </c>
      <c r="C19" s="3" t="s">
        <v>20</v>
      </c>
      <c r="D19" s="3" t="s">
        <v>143</v>
      </c>
      <c r="E19" s="4" t="s">
        <v>21</v>
      </c>
      <c r="F19" s="10">
        <v>12</v>
      </c>
      <c r="G19" s="10">
        <v>4</v>
      </c>
      <c r="H19" s="10">
        <v>0</v>
      </c>
      <c r="I19" s="10">
        <v>0</v>
      </c>
      <c r="J19" s="3">
        <v>16</v>
      </c>
    </row>
    <row r="20" spans="1:10" ht="18" customHeight="1">
      <c r="A20" s="3">
        <v>2</v>
      </c>
      <c r="B20" s="5">
        <v>802131</v>
      </c>
      <c r="C20" s="3" t="s">
        <v>22</v>
      </c>
      <c r="D20" s="3" t="s">
        <v>144</v>
      </c>
      <c r="E20" s="4" t="s">
        <v>307</v>
      </c>
      <c r="F20" s="10">
        <v>0</v>
      </c>
      <c r="G20" s="10">
        <v>2</v>
      </c>
      <c r="H20" s="10">
        <v>2</v>
      </c>
      <c r="I20" s="10">
        <v>0</v>
      </c>
      <c r="J20" s="3">
        <v>4</v>
      </c>
    </row>
    <row r="21" spans="1:10" ht="18" customHeight="1">
      <c r="A21" s="3">
        <v>1</v>
      </c>
      <c r="B21" s="5">
        <v>802129</v>
      </c>
      <c r="C21" s="3" t="s">
        <v>23</v>
      </c>
      <c r="D21" s="3" t="s">
        <v>145</v>
      </c>
      <c r="E21" s="4" t="s">
        <v>24</v>
      </c>
      <c r="F21" s="10">
        <v>0</v>
      </c>
      <c r="G21" s="10">
        <v>1</v>
      </c>
      <c r="H21" s="10">
        <v>0</v>
      </c>
      <c r="I21" s="10">
        <v>2</v>
      </c>
      <c r="J21" s="3">
        <v>3</v>
      </c>
    </row>
    <row r="22" spans="1:10" ht="18" customHeight="1">
      <c r="A22" s="3">
        <v>1</v>
      </c>
      <c r="B22" s="5">
        <v>802130</v>
      </c>
      <c r="C22" s="3" t="s">
        <v>26</v>
      </c>
      <c r="D22" s="3" t="s">
        <v>146</v>
      </c>
      <c r="E22" s="4" t="s">
        <v>25</v>
      </c>
      <c r="F22" s="10">
        <v>0</v>
      </c>
      <c r="G22" s="10">
        <v>1</v>
      </c>
      <c r="H22" s="10">
        <v>0</v>
      </c>
      <c r="I22" s="10">
        <v>0</v>
      </c>
      <c r="J22" s="3">
        <v>1</v>
      </c>
    </row>
    <row r="23" spans="1:10" ht="18" customHeight="1">
      <c r="A23" s="3">
        <v>4</v>
      </c>
      <c r="B23" s="5">
        <v>802267</v>
      </c>
      <c r="C23" s="3" t="s">
        <v>193</v>
      </c>
      <c r="E23" s="4" t="s">
        <v>255</v>
      </c>
      <c r="F23" s="10">
        <v>0</v>
      </c>
      <c r="G23" s="10">
        <v>4</v>
      </c>
      <c r="H23" s="10">
        <v>0</v>
      </c>
      <c r="I23" s="10">
        <v>4</v>
      </c>
      <c r="J23" s="3">
        <v>8</v>
      </c>
    </row>
    <row r="24" spans="1:10" ht="18" customHeight="1">
      <c r="A24" s="3">
        <v>4</v>
      </c>
      <c r="B24" s="5">
        <v>802268</v>
      </c>
      <c r="C24" s="3" t="s">
        <v>194</v>
      </c>
      <c r="E24" s="4" t="s">
        <v>256</v>
      </c>
      <c r="F24" s="10">
        <v>0</v>
      </c>
      <c r="G24" s="10">
        <v>4</v>
      </c>
      <c r="H24" s="10">
        <v>0</v>
      </c>
      <c r="I24" s="10">
        <v>0</v>
      </c>
      <c r="J24" s="3">
        <v>4</v>
      </c>
    </row>
    <row r="25" spans="1:11" ht="18" customHeight="1">
      <c r="A25" s="3">
        <v>1</v>
      </c>
      <c r="B25" s="5">
        <v>802073</v>
      </c>
      <c r="C25" s="3" t="s">
        <v>27</v>
      </c>
      <c r="D25" s="3" t="s">
        <v>147</v>
      </c>
      <c r="E25" s="4" t="s">
        <v>28</v>
      </c>
      <c r="F25" s="10">
        <v>2</v>
      </c>
      <c r="G25" s="10">
        <v>1</v>
      </c>
      <c r="H25" s="10">
        <v>1</v>
      </c>
      <c r="I25" s="10">
        <v>0</v>
      </c>
      <c r="J25" s="3">
        <v>4</v>
      </c>
      <c r="K25" s="4" t="s">
        <v>370</v>
      </c>
    </row>
    <row r="26" spans="1:10" ht="18" customHeight="1">
      <c r="A26" s="3">
        <v>1</v>
      </c>
      <c r="B26" s="5">
        <v>802084</v>
      </c>
      <c r="C26" s="3" t="s">
        <v>29</v>
      </c>
      <c r="D26" s="3" t="s">
        <v>133</v>
      </c>
      <c r="E26" s="4" t="s">
        <v>32</v>
      </c>
      <c r="F26" s="10">
        <v>0</v>
      </c>
      <c r="G26" s="10">
        <v>1</v>
      </c>
      <c r="H26" s="10">
        <v>1</v>
      </c>
      <c r="I26" s="10">
        <v>0</v>
      </c>
      <c r="J26" s="3">
        <v>2</v>
      </c>
    </row>
    <row r="27" spans="1:10" ht="18" customHeight="1">
      <c r="A27" s="3">
        <v>1</v>
      </c>
      <c r="B27" s="5">
        <v>802085</v>
      </c>
      <c r="C27" s="3" t="s">
        <v>30</v>
      </c>
      <c r="D27" s="3" t="s">
        <v>132</v>
      </c>
      <c r="E27" s="4" t="s">
        <v>33</v>
      </c>
      <c r="F27" s="10">
        <v>0</v>
      </c>
      <c r="G27" s="10">
        <v>1</v>
      </c>
      <c r="H27" s="10">
        <v>1</v>
      </c>
      <c r="I27" s="10">
        <v>0</v>
      </c>
      <c r="J27" s="3">
        <v>2</v>
      </c>
    </row>
    <row r="28" spans="1:10" ht="18" customHeight="1">
      <c r="A28" s="3">
        <v>1</v>
      </c>
      <c r="B28" s="5">
        <v>802086</v>
      </c>
      <c r="C28" s="3" t="s">
        <v>348</v>
      </c>
      <c r="D28" s="3" t="s">
        <v>134</v>
      </c>
      <c r="E28" s="4" t="s">
        <v>34</v>
      </c>
      <c r="F28" s="10">
        <v>0</v>
      </c>
      <c r="G28" s="10">
        <v>1</v>
      </c>
      <c r="H28" s="10">
        <v>1</v>
      </c>
      <c r="I28" s="10">
        <v>0</v>
      </c>
      <c r="J28" s="3">
        <v>2</v>
      </c>
    </row>
    <row r="29" spans="1:10" ht="18" customHeight="1">
      <c r="A29" s="3">
        <v>1</v>
      </c>
      <c r="B29" s="5">
        <v>802087</v>
      </c>
      <c r="C29" s="3" t="s">
        <v>31</v>
      </c>
      <c r="D29" s="3" t="s">
        <v>135</v>
      </c>
      <c r="E29" s="4" t="s">
        <v>35</v>
      </c>
      <c r="F29" s="10">
        <v>0</v>
      </c>
      <c r="G29" s="10">
        <v>1</v>
      </c>
      <c r="H29" s="10">
        <v>1</v>
      </c>
      <c r="I29" s="10">
        <v>0</v>
      </c>
      <c r="J29" s="3">
        <v>2</v>
      </c>
    </row>
    <row r="30" ht="18" customHeight="1"/>
    <row r="31" ht="18" customHeight="1">
      <c r="A31" s="4" t="s">
        <v>323</v>
      </c>
    </row>
    <row r="32" ht="18" customHeight="1"/>
    <row r="33" spans="1:5" ht="18" customHeight="1">
      <c r="A33" s="3">
        <v>14</v>
      </c>
      <c r="C33" s="3" t="s">
        <v>258</v>
      </c>
      <c r="E33" s="4" t="s">
        <v>259</v>
      </c>
    </row>
    <row r="34" spans="1:5" ht="18" customHeight="1">
      <c r="A34" s="3">
        <v>8</v>
      </c>
      <c r="C34" s="3" t="s">
        <v>304</v>
      </c>
      <c r="D34" s="3" t="s">
        <v>281</v>
      </c>
      <c r="E34" s="4" t="s">
        <v>270</v>
      </c>
    </row>
    <row r="35" spans="1:5" ht="18" customHeight="1">
      <c r="A35" s="3">
        <v>1</v>
      </c>
      <c r="C35" s="3" t="s">
        <v>113</v>
      </c>
      <c r="E35" s="4" t="s">
        <v>257</v>
      </c>
    </row>
    <row r="36" spans="1:5" ht="18" customHeight="1">
      <c r="A36" s="3">
        <v>2</v>
      </c>
      <c r="C36" s="3" t="s">
        <v>260</v>
      </c>
      <c r="E36" s="4" t="s">
        <v>261</v>
      </c>
    </row>
    <row r="37" spans="1:5" ht="18" customHeight="1">
      <c r="A37" s="3">
        <v>96</v>
      </c>
      <c r="C37" s="3" t="s">
        <v>262</v>
      </c>
      <c r="E37" s="4" t="s">
        <v>263</v>
      </c>
    </row>
    <row r="38" spans="1:5" ht="18" customHeight="1">
      <c r="A38" s="3">
        <v>96</v>
      </c>
      <c r="C38" s="3" t="s">
        <v>279</v>
      </c>
      <c r="E38" s="4" t="s">
        <v>253</v>
      </c>
    </row>
    <row r="39" spans="1:5" ht="18" customHeight="1">
      <c r="A39" s="3">
        <v>1</v>
      </c>
      <c r="C39" s="3" t="s">
        <v>280</v>
      </c>
      <c r="E39" s="4" t="s">
        <v>211</v>
      </c>
    </row>
    <row r="40" ht="18" customHeight="1"/>
    <row r="41" spans="1:5" ht="18" customHeight="1">
      <c r="A41" s="3">
        <v>2</v>
      </c>
      <c r="C41" s="3" t="s">
        <v>334</v>
      </c>
      <c r="E41" s="4" t="s">
        <v>347</v>
      </c>
    </row>
    <row r="42" spans="1:5" ht="18" customHeight="1">
      <c r="A42" s="3">
        <v>4</v>
      </c>
      <c r="C42" s="3" t="s">
        <v>335</v>
      </c>
      <c r="E42" s="4" t="s">
        <v>336</v>
      </c>
    </row>
    <row r="43" spans="1:5" ht="18" customHeight="1">
      <c r="A43" s="3">
        <v>4</v>
      </c>
      <c r="C43" s="3" t="s">
        <v>337</v>
      </c>
      <c r="E43" s="4" t="s">
        <v>338</v>
      </c>
    </row>
    <row r="44" spans="1:5" ht="18" customHeight="1">
      <c r="A44" s="3">
        <v>4</v>
      </c>
      <c r="C44" s="3" t="s">
        <v>339</v>
      </c>
      <c r="E44" s="8" t="s">
        <v>340</v>
      </c>
    </row>
    <row r="45" spans="1:5" ht="18" customHeight="1">
      <c r="A45" s="3">
        <v>6</v>
      </c>
      <c r="C45" s="3" t="s">
        <v>341</v>
      </c>
      <c r="E45" s="4" t="s">
        <v>342</v>
      </c>
    </row>
    <row r="46" spans="1:5" ht="18" customHeight="1">
      <c r="A46" s="3">
        <v>6</v>
      </c>
      <c r="C46" s="3" t="s">
        <v>343</v>
      </c>
      <c r="E46" s="4" t="s">
        <v>344</v>
      </c>
    </row>
    <row r="47" spans="1:5" ht="18" customHeight="1">
      <c r="A47" s="3">
        <v>1</v>
      </c>
      <c r="C47" s="3" t="s">
        <v>345</v>
      </c>
      <c r="E47" s="4" t="s">
        <v>346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spans="1:7" ht="18" customHeight="1">
      <c r="A55" s="3" t="s">
        <v>92</v>
      </c>
      <c r="B55" s="3" t="s">
        <v>90</v>
      </c>
      <c r="C55" s="3" t="s">
        <v>91</v>
      </c>
      <c r="D55" s="3" t="s">
        <v>115</v>
      </c>
      <c r="E55" s="4" t="s">
        <v>93</v>
      </c>
      <c r="G55" s="10" t="s">
        <v>362</v>
      </c>
    </row>
    <row r="56" spans="1:10" ht="18" customHeight="1">
      <c r="A56" s="3" t="s">
        <v>363</v>
      </c>
      <c r="F56" s="11"/>
      <c r="I56" s="10" t="s">
        <v>364</v>
      </c>
      <c r="J56" s="3" t="s">
        <v>366</v>
      </c>
    </row>
    <row r="57" spans="1:11" ht="18" customHeight="1">
      <c r="A57" s="3">
        <v>1</v>
      </c>
      <c r="B57" s="3">
        <v>802103</v>
      </c>
      <c r="C57" s="3" t="s">
        <v>38</v>
      </c>
      <c r="E57" s="4" t="s">
        <v>37</v>
      </c>
      <c r="F57" s="10" t="s">
        <v>361</v>
      </c>
      <c r="G57" s="10" t="s">
        <v>368</v>
      </c>
      <c r="H57" s="10" t="s">
        <v>369</v>
      </c>
      <c r="I57" s="10" t="s">
        <v>365</v>
      </c>
      <c r="J57" s="3" t="s">
        <v>92</v>
      </c>
      <c r="K57" s="4" t="s">
        <v>367</v>
      </c>
    </row>
    <row r="58" ht="18" customHeight="1"/>
    <row r="59" spans="1:5" ht="18" customHeight="1">
      <c r="A59" s="3">
        <v>1</v>
      </c>
      <c r="C59" s="3" t="s">
        <v>36</v>
      </c>
      <c r="D59" s="3" t="s">
        <v>327</v>
      </c>
      <c r="E59" s="4" t="s">
        <v>39</v>
      </c>
    </row>
    <row r="60" ht="18" customHeight="1"/>
    <row r="61" spans="1:10" ht="18" customHeight="1">
      <c r="A61" s="3">
        <v>1</v>
      </c>
      <c r="B61" s="5">
        <v>802079</v>
      </c>
      <c r="C61" s="3" t="s">
        <v>40</v>
      </c>
      <c r="D61" s="3" t="s">
        <v>129</v>
      </c>
      <c r="E61" s="4" t="s">
        <v>41</v>
      </c>
      <c r="F61" s="10">
        <v>0</v>
      </c>
      <c r="G61" s="10">
        <v>1</v>
      </c>
      <c r="H61" s="10">
        <v>1</v>
      </c>
      <c r="I61" s="10">
        <v>0</v>
      </c>
      <c r="J61" s="3">
        <v>2</v>
      </c>
    </row>
    <row r="62" spans="1:11" ht="18" customHeight="1">
      <c r="A62" s="3">
        <v>1</v>
      </c>
      <c r="B62" s="5">
        <v>802265</v>
      </c>
      <c r="C62" s="3" t="s">
        <v>42</v>
      </c>
      <c r="E62" s="4" t="s">
        <v>43</v>
      </c>
      <c r="F62" s="10">
        <v>0</v>
      </c>
      <c r="G62" s="10">
        <v>1</v>
      </c>
      <c r="H62" s="10">
        <v>1</v>
      </c>
      <c r="I62" s="10">
        <v>2</v>
      </c>
      <c r="J62" s="3">
        <v>4</v>
      </c>
      <c r="K62" s="4" t="s">
        <v>371</v>
      </c>
    </row>
    <row r="63" ht="18" customHeight="1">
      <c r="A63" s="4" t="s">
        <v>293</v>
      </c>
    </row>
    <row r="64" spans="1:5" ht="18" customHeight="1">
      <c r="A64" s="3">
        <v>1</v>
      </c>
      <c r="B64" s="3">
        <v>802075</v>
      </c>
      <c r="D64" s="3" t="s">
        <v>120</v>
      </c>
      <c r="E64" s="4" t="s">
        <v>119</v>
      </c>
    </row>
    <row r="65" spans="1:5" ht="18" customHeight="1">
      <c r="A65" s="3">
        <v>1</v>
      </c>
      <c r="B65" s="3">
        <v>802074</v>
      </c>
      <c r="D65" s="3" t="s">
        <v>122</v>
      </c>
      <c r="E65" s="4" t="s">
        <v>121</v>
      </c>
    </row>
    <row r="66" spans="1:5" ht="18" customHeight="1">
      <c r="A66" s="3">
        <v>1</v>
      </c>
      <c r="B66" s="3">
        <v>802078</v>
      </c>
      <c r="D66" s="3" t="s">
        <v>123</v>
      </c>
      <c r="E66" s="4" t="s">
        <v>124</v>
      </c>
    </row>
    <row r="67" spans="1:5" ht="18" customHeight="1">
      <c r="A67" s="3">
        <v>1</v>
      </c>
      <c r="B67" s="3">
        <v>802083</v>
      </c>
      <c r="D67" s="3" t="s">
        <v>126</v>
      </c>
      <c r="E67" s="4" t="s">
        <v>125</v>
      </c>
    </row>
    <row r="68" spans="1:5" ht="18" customHeight="1">
      <c r="A68" s="3">
        <v>1</v>
      </c>
      <c r="B68" s="3">
        <v>802082</v>
      </c>
      <c r="D68" s="3" t="s">
        <v>127</v>
      </c>
      <c r="E68" s="4" t="s">
        <v>128</v>
      </c>
    </row>
    <row r="69" ht="18" customHeight="1"/>
    <row r="70" spans="1:11" ht="18" customHeight="1">
      <c r="A70" s="3">
        <v>1</v>
      </c>
      <c r="B70" s="3">
        <v>802075</v>
      </c>
      <c r="C70" s="3" t="s">
        <v>44</v>
      </c>
      <c r="D70" s="3" t="s">
        <v>130</v>
      </c>
      <c r="E70" s="4" t="s">
        <v>351</v>
      </c>
      <c r="F70" s="11" t="s">
        <v>372</v>
      </c>
      <c r="K70" s="4" t="s">
        <v>375</v>
      </c>
    </row>
    <row r="71" ht="18" customHeight="1"/>
    <row r="72" ht="18" customHeight="1">
      <c r="A72" s="4" t="s">
        <v>323</v>
      </c>
    </row>
    <row r="73" ht="18" customHeight="1"/>
    <row r="74" spans="1:5" ht="18" customHeight="1">
      <c r="A74" s="3">
        <v>7</v>
      </c>
      <c r="C74" s="3" t="s">
        <v>285</v>
      </c>
      <c r="E74" s="4" t="s">
        <v>238</v>
      </c>
    </row>
    <row r="75" spans="1:5" ht="18" customHeight="1">
      <c r="A75" s="3">
        <v>7</v>
      </c>
      <c r="C75" s="3" t="s">
        <v>286</v>
      </c>
      <c r="E75" s="4" t="s">
        <v>254</v>
      </c>
    </row>
    <row r="76" spans="1:5" ht="18" customHeight="1">
      <c r="A76" s="3">
        <v>10</v>
      </c>
      <c r="C76" s="3" t="s">
        <v>287</v>
      </c>
      <c r="E76" s="4" t="s">
        <v>271</v>
      </c>
    </row>
    <row r="77" spans="1:5" ht="18" customHeight="1">
      <c r="A77" s="3">
        <v>3</v>
      </c>
      <c r="C77" s="3" t="s">
        <v>288</v>
      </c>
      <c r="E77" s="4" t="s">
        <v>239</v>
      </c>
    </row>
    <row r="78" spans="1:5" ht="18" customHeight="1">
      <c r="A78" s="3">
        <v>2</v>
      </c>
      <c r="C78" s="3" t="s">
        <v>289</v>
      </c>
      <c r="E78" s="4" t="s">
        <v>240</v>
      </c>
    </row>
    <row r="79" spans="1:5" ht="18" customHeight="1">
      <c r="A79" s="3">
        <v>2</v>
      </c>
      <c r="C79" s="3" t="s">
        <v>290</v>
      </c>
      <c r="E79" s="4" t="s">
        <v>272</v>
      </c>
    </row>
    <row r="80" ht="18" customHeight="1"/>
    <row r="81" ht="18" customHeight="1"/>
    <row r="82" ht="18" customHeight="1"/>
    <row r="83" spans="3:5" ht="18" customHeight="1">
      <c r="C83" s="3" t="s">
        <v>45</v>
      </c>
      <c r="D83" s="3" t="s">
        <v>328</v>
      </c>
      <c r="E83" s="4" t="s">
        <v>47</v>
      </c>
    </row>
    <row r="84" ht="18" customHeight="1"/>
    <row r="85" spans="1:10" ht="18" customHeight="1">
      <c r="A85" s="3">
        <v>1</v>
      </c>
      <c r="B85" s="5">
        <v>802080</v>
      </c>
      <c r="C85" s="3" t="s">
        <v>48</v>
      </c>
      <c r="D85" s="3" t="s">
        <v>148</v>
      </c>
      <c r="E85" s="4" t="s">
        <v>49</v>
      </c>
      <c r="F85" s="10">
        <v>0</v>
      </c>
      <c r="G85" s="10">
        <v>1</v>
      </c>
      <c r="H85" s="10">
        <v>0</v>
      </c>
      <c r="I85" s="10">
        <v>0</v>
      </c>
      <c r="J85" s="3">
        <v>1</v>
      </c>
    </row>
    <row r="86" spans="1:10" ht="18" customHeight="1">
      <c r="A86" s="3">
        <v>1</v>
      </c>
      <c r="B86" s="5">
        <v>802081</v>
      </c>
      <c r="C86" s="3" t="s">
        <v>50</v>
      </c>
      <c r="D86" s="3" t="s">
        <v>149</v>
      </c>
      <c r="E86" s="4" t="s">
        <v>51</v>
      </c>
      <c r="F86" s="10">
        <v>0</v>
      </c>
      <c r="G86" s="10">
        <v>1</v>
      </c>
      <c r="H86" s="10">
        <v>0</v>
      </c>
      <c r="I86" s="10">
        <v>0</v>
      </c>
      <c r="J86" s="3">
        <v>1</v>
      </c>
    </row>
    <row r="87" ht="18" customHeight="1"/>
    <row r="88" ht="18" customHeight="1">
      <c r="A88" s="4" t="s">
        <v>323</v>
      </c>
    </row>
    <row r="89" ht="18" customHeight="1"/>
    <row r="90" spans="1:5" ht="18" customHeight="1">
      <c r="A90" s="3">
        <v>9</v>
      </c>
      <c r="C90" s="3" t="s">
        <v>294</v>
      </c>
      <c r="D90" s="4"/>
      <c r="E90" s="4" t="s">
        <v>241</v>
      </c>
    </row>
    <row r="91" spans="1:5" ht="18" customHeight="1">
      <c r="A91" s="3">
        <v>9</v>
      </c>
      <c r="C91" s="3" t="s">
        <v>295</v>
      </c>
      <c r="E91" s="4" t="s">
        <v>273</v>
      </c>
    </row>
    <row r="92" spans="1:5" ht="18" customHeight="1">
      <c r="A92" s="3">
        <v>4</v>
      </c>
      <c r="C92" s="3" t="s">
        <v>296</v>
      </c>
      <c r="E92" s="4" t="s">
        <v>297</v>
      </c>
    </row>
    <row r="93" spans="1:5" ht="18" customHeight="1">
      <c r="A93" s="3">
        <v>3</v>
      </c>
      <c r="C93" s="3" t="s">
        <v>52</v>
      </c>
      <c r="E93" s="4" t="s">
        <v>53</v>
      </c>
    </row>
    <row r="94" spans="1:5" ht="18" customHeight="1">
      <c r="A94" s="3">
        <v>2</v>
      </c>
      <c r="C94" s="3" t="s">
        <v>54</v>
      </c>
      <c r="E94" s="4" t="s">
        <v>55</v>
      </c>
    </row>
    <row r="95" spans="1:5" ht="18" customHeight="1">
      <c r="A95" s="3">
        <v>2</v>
      </c>
      <c r="C95" s="3" t="s">
        <v>56</v>
      </c>
      <c r="E95" s="4" t="s">
        <v>57</v>
      </c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spans="1:7" ht="18" customHeight="1">
      <c r="A109" s="3" t="s">
        <v>92</v>
      </c>
      <c r="B109" s="3" t="s">
        <v>90</v>
      </c>
      <c r="C109" s="3" t="s">
        <v>91</v>
      </c>
      <c r="D109" s="3" t="s">
        <v>115</v>
      </c>
      <c r="E109" s="4" t="s">
        <v>93</v>
      </c>
      <c r="G109" s="10" t="s">
        <v>362</v>
      </c>
    </row>
    <row r="110" spans="1:10" ht="18" customHeight="1">
      <c r="A110" s="3" t="s">
        <v>363</v>
      </c>
      <c r="F110" s="11"/>
      <c r="I110" s="10" t="s">
        <v>364</v>
      </c>
      <c r="J110" s="3" t="s">
        <v>366</v>
      </c>
    </row>
    <row r="111" spans="1:11" ht="18" customHeight="1">
      <c r="A111" s="3">
        <v>1</v>
      </c>
      <c r="C111" s="3" t="s">
        <v>59</v>
      </c>
      <c r="E111" s="4" t="s">
        <v>58</v>
      </c>
      <c r="F111" s="10" t="s">
        <v>361</v>
      </c>
      <c r="G111" s="10" t="s">
        <v>368</v>
      </c>
      <c r="H111" s="10" t="s">
        <v>369</v>
      </c>
      <c r="I111" s="10" t="s">
        <v>365</v>
      </c>
      <c r="J111" s="3" t="s">
        <v>92</v>
      </c>
      <c r="K111" s="4" t="s">
        <v>367</v>
      </c>
    </row>
    <row r="112" ht="18" customHeight="1"/>
    <row r="113" spans="1:5" ht="18" customHeight="1">
      <c r="A113" s="3">
        <v>1</v>
      </c>
      <c r="B113" s="3">
        <v>802106</v>
      </c>
      <c r="C113" s="3" t="s">
        <v>112</v>
      </c>
      <c r="D113" s="3" t="s">
        <v>150</v>
      </c>
      <c r="E113" s="4" t="s">
        <v>60</v>
      </c>
    </row>
    <row r="114" ht="18" customHeight="1"/>
    <row r="115" spans="1:5" ht="18" customHeight="1">
      <c r="A115" s="3">
        <v>1</v>
      </c>
      <c r="B115" s="3">
        <v>802110</v>
      </c>
      <c r="C115" s="3" t="s">
        <v>62</v>
      </c>
      <c r="D115" s="3" t="s">
        <v>152</v>
      </c>
      <c r="E115" s="4" t="s">
        <v>65</v>
      </c>
    </row>
    <row r="116" spans="1:5" ht="18" customHeight="1">
      <c r="A116" s="3">
        <v>1</v>
      </c>
      <c r="B116" s="3">
        <v>802109</v>
      </c>
      <c r="C116" s="3" t="s">
        <v>73</v>
      </c>
      <c r="D116" s="3" t="s">
        <v>151</v>
      </c>
      <c r="E116" s="4" t="s">
        <v>66</v>
      </c>
    </row>
    <row r="117" spans="1:10" ht="18" customHeight="1">
      <c r="A117" s="3">
        <v>4</v>
      </c>
      <c r="B117" s="5">
        <v>802123</v>
      </c>
      <c r="C117" s="3" t="s">
        <v>331</v>
      </c>
      <c r="D117" s="3" t="s">
        <v>154</v>
      </c>
      <c r="E117" s="4" t="s">
        <v>74</v>
      </c>
      <c r="F117" s="10">
        <v>12</v>
      </c>
      <c r="G117" s="10">
        <v>4</v>
      </c>
      <c r="H117" s="10">
        <v>3</v>
      </c>
      <c r="I117" s="10">
        <v>0</v>
      </c>
      <c r="J117" s="3">
        <v>19</v>
      </c>
    </row>
    <row r="118" spans="1:10" ht="18" customHeight="1">
      <c r="A118" s="3">
        <v>4</v>
      </c>
      <c r="B118" s="5">
        <v>802127</v>
      </c>
      <c r="C118" s="3" t="s">
        <v>63</v>
      </c>
      <c r="D118" s="3" t="s">
        <v>153</v>
      </c>
      <c r="E118" s="4" t="s">
        <v>64</v>
      </c>
      <c r="F118" s="10">
        <v>4</v>
      </c>
      <c r="G118" s="10">
        <v>4</v>
      </c>
      <c r="H118" s="10">
        <v>4</v>
      </c>
      <c r="I118" s="10">
        <v>0</v>
      </c>
      <c r="J118" s="3">
        <v>12</v>
      </c>
    </row>
    <row r="119" spans="1:10" ht="18" customHeight="1">
      <c r="A119" s="3">
        <v>4</v>
      </c>
      <c r="B119" s="5">
        <v>802120</v>
      </c>
      <c r="C119" s="3" t="s">
        <v>67</v>
      </c>
      <c r="D119" s="3" t="s">
        <v>155</v>
      </c>
      <c r="E119" s="4" t="s">
        <v>68</v>
      </c>
      <c r="F119" s="10">
        <v>10</v>
      </c>
      <c r="G119" s="10">
        <v>4</v>
      </c>
      <c r="H119" s="10">
        <v>3</v>
      </c>
      <c r="I119" s="10">
        <v>0</v>
      </c>
      <c r="J119" s="3">
        <v>17</v>
      </c>
    </row>
    <row r="120" spans="1:11" ht="18" customHeight="1">
      <c r="A120" s="3">
        <v>2</v>
      </c>
      <c r="B120" s="5">
        <v>802115</v>
      </c>
      <c r="C120" s="3" t="s">
        <v>10</v>
      </c>
      <c r="D120" s="3" t="s">
        <v>138</v>
      </c>
      <c r="E120" s="4" t="s">
        <v>11</v>
      </c>
      <c r="F120" s="10">
        <v>0</v>
      </c>
      <c r="G120" s="10">
        <v>2</v>
      </c>
      <c r="H120" s="10">
        <v>0</v>
      </c>
      <c r="I120" s="10">
        <v>0</v>
      </c>
      <c r="J120" s="3">
        <v>2</v>
      </c>
      <c r="K120" s="4" t="s">
        <v>373</v>
      </c>
    </row>
    <row r="121" spans="1:11" ht="18" customHeight="1">
      <c r="A121" s="3">
        <v>2</v>
      </c>
      <c r="B121" s="5">
        <v>802404</v>
      </c>
      <c r="D121" s="3" t="s">
        <v>156</v>
      </c>
      <c r="E121" s="4" t="s">
        <v>72</v>
      </c>
      <c r="F121" s="10">
        <v>6</v>
      </c>
      <c r="G121" s="10">
        <v>0</v>
      </c>
      <c r="H121" s="10">
        <v>0</v>
      </c>
      <c r="I121" s="10">
        <v>0</v>
      </c>
      <c r="J121" s="3">
        <v>6</v>
      </c>
      <c r="K121" s="4" t="s">
        <v>376</v>
      </c>
    </row>
    <row r="122" spans="1:10" ht="18" customHeight="1">
      <c r="A122" s="3">
        <v>2</v>
      </c>
      <c r="B122" s="5">
        <v>802113</v>
      </c>
      <c r="C122" s="3" t="s">
        <v>70</v>
      </c>
      <c r="D122" s="3" t="s">
        <v>157</v>
      </c>
      <c r="E122" s="4" t="s">
        <v>71</v>
      </c>
      <c r="F122" s="10">
        <v>6</v>
      </c>
      <c r="G122" s="10">
        <v>0</v>
      </c>
      <c r="H122" s="10">
        <v>0</v>
      </c>
      <c r="I122" s="10">
        <v>0</v>
      </c>
      <c r="J122" s="3">
        <v>6</v>
      </c>
    </row>
    <row r="123" ht="18" customHeight="1"/>
    <row r="124" ht="18" customHeight="1">
      <c r="A124" s="4" t="s">
        <v>323</v>
      </c>
    </row>
    <row r="125" ht="18" customHeight="1"/>
    <row r="126" spans="1:5" ht="18" customHeight="1">
      <c r="A126" s="3">
        <v>4</v>
      </c>
      <c r="C126" s="3" t="s">
        <v>298</v>
      </c>
      <c r="E126" s="4" t="s">
        <v>302</v>
      </c>
    </row>
    <row r="127" spans="1:5" ht="18" customHeight="1">
      <c r="A127" s="3">
        <v>8</v>
      </c>
      <c r="C127" s="3" t="s">
        <v>290</v>
      </c>
      <c r="E127" s="4" t="s">
        <v>272</v>
      </c>
    </row>
    <row r="128" spans="1:5" ht="18" customHeight="1">
      <c r="A128" s="3">
        <v>8</v>
      </c>
      <c r="C128" s="3" t="s">
        <v>299</v>
      </c>
      <c r="E128" s="4" t="s">
        <v>242</v>
      </c>
    </row>
    <row r="129" spans="1:5" ht="18" customHeight="1">
      <c r="A129" s="3">
        <v>4</v>
      </c>
      <c r="C129" s="3" t="s">
        <v>258</v>
      </c>
      <c r="E129" s="4" t="s">
        <v>259</v>
      </c>
    </row>
    <row r="130" spans="1:5" ht="18" customHeight="1">
      <c r="A130" s="3">
        <v>4</v>
      </c>
      <c r="C130" s="3" t="s">
        <v>300</v>
      </c>
      <c r="E130" s="4" t="s">
        <v>243</v>
      </c>
    </row>
    <row r="131" spans="1:5" ht="18" customHeight="1">
      <c r="A131" s="3">
        <v>8</v>
      </c>
      <c r="C131" s="3" t="s">
        <v>279</v>
      </c>
      <c r="E131" s="4" t="s">
        <v>253</v>
      </c>
    </row>
    <row r="132" spans="1:5" ht="18" customHeight="1">
      <c r="A132" s="3">
        <v>12</v>
      </c>
      <c r="C132" s="3" t="s">
        <v>301</v>
      </c>
      <c r="E132" s="4" t="s">
        <v>274</v>
      </c>
    </row>
    <row r="133" spans="1:5" ht="18" customHeight="1">
      <c r="A133" s="3">
        <v>8</v>
      </c>
      <c r="C133" s="3" t="s">
        <v>303</v>
      </c>
      <c r="E133" s="4" t="s">
        <v>246</v>
      </c>
    </row>
    <row r="134" ht="18" customHeight="1"/>
    <row r="135" spans="1:5" ht="18" customHeight="1">
      <c r="A135" s="3">
        <v>1</v>
      </c>
      <c r="B135" s="3">
        <v>802105</v>
      </c>
      <c r="C135" s="3" t="s">
        <v>61</v>
      </c>
      <c r="D135" s="3" t="s">
        <v>158</v>
      </c>
      <c r="E135" s="4" t="s">
        <v>75</v>
      </c>
    </row>
    <row r="136" ht="18" customHeight="1"/>
    <row r="137" spans="1:5" ht="18" customHeight="1">
      <c r="A137" s="3">
        <v>1</v>
      </c>
      <c r="B137" s="3">
        <v>802108</v>
      </c>
      <c r="C137" s="3" t="s">
        <v>76</v>
      </c>
      <c r="D137" s="3" t="s">
        <v>159</v>
      </c>
      <c r="E137" s="4" t="s">
        <v>77</v>
      </c>
    </row>
    <row r="138" spans="1:5" ht="18" customHeight="1">
      <c r="A138" s="3">
        <v>1</v>
      </c>
      <c r="B138" s="3">
        <v>802107</v>
      </c>
      <c r="C138" s="3" t="s">
        <v>79</v>
      </c>
      <c r="D138" s="3" t="s">
        <v>160</v>
      </c>
      <c r="E138" s="4" t="s">
        <v>78</v>
      </c>
    </row>
    <row r="139" spans="1:10" ht="18" customHeight="1">
      <c r="A139" s="3">
        <v>2</v>
      </c>
      <c r="B139" s="5">
        <v>802126</v>
      </c>
      <c r="C139" s="3" t="s">
        <v>80</v>
      </c>
      <c r="D139" s="3" t="s">
        <v>161</v>
      </c>
      <c r="E139" s="4" t="s">
        <v>81</v>
      </c>
      <c r="F139" s="10">
        <v>0</v>
      </c>
      <c r="G139" s="10">
        <v>0</v>
      </c>
      <c r="H139" s="10">
        <v>0</v>
      </c>
      <c r="I139" s="10">
        <v>0</v>
      </c>
      <c r="J139" s="3">
        <v>0</v>
      </c>
    </row>
    <row r="140" spans="1:10" ht="18" customHeight="1">
      <c r="A140" s="3">
        <v>2</v>
      </c>
      <c r="B140" s="5">
        <v>802117</v>
      </c>
      <c r="C140" s="3" t="s">
        <v>82</v>
      </c>
      <c r="D140" s="3" t="s">
        <v>162</v>
      </c>
      <c r="E140" s="4" t="s">
        <v>13</v>
      </c>
      <c r="F140" s="10">
        <v>2</v>
      </c>
      <c r="G140" s="10">
        <v>2</v>
      </c>
      <c r="H140" s="10">
        <v>0</v>
      </c>
      <c r="I140" s="10">
        <v>0</v>
      </c>
      <c r="J140" s="3">
        <v>4</v>
      </c>
    </row>
    <row r="141" spans="1:10" ht="18" customHeight="1">
      <c r="A141" s="3">
        <v>2</v>
      </c>
      <c r="B141" s="5">
        <v>802122</v>
      </c>
      <c r="C141" s="3" t="s">
        <v>83</v>
      </c>
      <c r="D141" s="3" t="s">
        <v>163</v>
      </c>
      <c r="E141" s="4" t="s">
        <v>84</v>
      </c>
      <c r="F141" s="10">
        <v>3</v>
      </c>
      <c r="G141" s="10">
        <v>2</v>
      </c>
      <c r="H141" s="10">
        <v>2</v>
      </c>
      <c r="I141" s="10">
        <v>0</v>
      </c>
      <c r="J141" s="3">
        <v>7</v>
      </c>
    </row>
    <row r="142" spans="1:10" ht="18" customHeight="1">
      <c r="A142" s="3">
        <v>2</v>
      </c>
      <c r="B142" s="5">
        <v>802119</v>
      </c>
      <c r="C142" s="3" t="s">
        <v>85</v>
      </c>
      <c r="D142" s="3" t="s">
        <v>164</v>
      </c>
      <c r="E142" s="4" t="s">
        <v>86</v>
      </c>
      <c r="F142" s="10">
        <v>6</v>
      </c>
      <c r="G142" s="10">
        <v>2</v>
      </c>
      <c r="H142" s="10">
        <v>2</v>
      </c>
      <c r="I142" s="10">
        <v>0</v>
      </c>
      <c r="J142" s="3">
        <v>10</v>
      </c>
    </row>
    <row r="143" spans="1:11" ht="18" customHeight="1">
      <c r="A143" s="3">
        <v>2</v>
      </c>
      <c r="B143" s="5">
        <v>802404</v>
      </c>
      <c r="D143" s="3" t="s">
        <v>156</v>
      </c>
      <c r="E143" s="4" t="s">
        <v>72</v>
      </c>
      <c r="F143" s="10">
        <v>6</v>
      </c>
      <c r="G143" s="10">
        <v>0</v>
      </c>
      <c r="H143" s="10">
        <v>0</v>
      </c>
      <c r="I143" s="10">
        <v>0</v>
      </c>
      <c r="J143" s="3">
        <v>6</v>
      </c>
      <c r="K143" s="4" t="s">
        <v>377</v>
      </c>
    </row>
    <row r="144" spans="1:11" ht="18" customHeight="1">
      <c r="A144" s="3">
        <v>2</v>
      </c>
      <c r="B144" s="5">
        <v>802112</v>
      </c>
      <c r="C144" s="3" t="s">
        <v>87</v>
      </c>
      <c r="D144" s="3" t="s">
        <v>165</v>
      </c>
      <c r="E144" s="4" t="s">
        <v>88</v>
      </c>
      <c r="F144" s="10">
        <v>6</v>
      </c>
      <c r="G144" s="10">
        <v>2</v>
      </c>
      <c r="H144" s="10">
        <v>2</v>
      </c>
      <c r="I144" s="10">
        <v>0</v>
      </c>
      <c r="J144" s="3">
        <v>10</v>
      </c>
      <c r="K144" s="4" t="s">
        <v>378</v>
      </c>
    </row>
    <row r="145" spans="1:10" ht="18" customHeight="1">
      <c r="A145" s="3">
        <v>2</v>
      </c>
      <c r="B145" s="5">
        <v>802266</v>
      </c>
      <c r="C145" s="3" t="s">
        <v>330</v>
      </c>
      <c r="E145" s="4" t="s">
        <v>89</v>
      </c>
      <c r="F145" s="10">
        <v>2</v>
      </c>
      <c r="G145" s="10">
        <v>2</v>
      </c>
      <c r="H145" s="10">
        <v>1</v>
      </c>
      <c r="I145" s="10">
        <v>0</v>
      </c>
      <c r="J145" s="3">
        <v>5</v>
      </c>
    </row>
    <row r="146" ht="18" customHeight="1"/>
    <row r="147" ht="18" customHeight="1">
      <c r="A147" s="4" t="s">
        <v>323</v>
      </c>
    </row>
    <row r="148" ht="18" customHeight="1"/>
    <row r="149" spans="1:5" ht="18" customHeight="1">
      <c r="A149" s="3">
        <v>8</v>
      </c>
      <c r="C149" s="3" t="s">
        <v>304</v>
      </c>
      <c r="E149" s="4" t="s">
        <v>270</v>
      </c>
    </row>
    <row r="150" spans="1:5" ht="18" customHeight="1">
      <c r="A150" s="3">
        <v>2</v>
      </c>
      <c r="C150" s="3" t="s">
        <v>260</v>
      </c>
      <c r="E150" s="4" t="s">
        <v>275</v>
      </c>
    </row>
    <row r="151" spans="1:5" ht="18" customHeight="1">
      <c r="A151" s="3">
        <v>4</v>
      </c>
      <c r="C151" s="3" t="s">
        <v>300</v>
      </c>
      <c r="E151" s="4" t="s">
        <v>243</v>
      </c>
    </row>
    <row r="152" spans="1:5" ht="18" customHeight="1">
      <c r="A152" s="3">
        <v>8</v>
      </c>
      <c r="C152" s="3" t="s">
        <v>303</v>
      </c>
      <c r="E152" s="4" t="s">
        <v>246</v>
      </c>
    </row>
    <row r="153" spans="1:5" ht="18" customHeight="1">
      <c r="A153" s="3">
        <v>8</v>
      </c>
      <c r="C153" s="3" t="s">
        <v>279</v>
      </c>
      <c r="E153" s="4" t="s">
        <v>253</v>
      </c>
    </row>
    <row r="154" spans="1:5" ht="18" customHeight="1">
      <c r="A154" s="3">
        <v>12</v>
      </c>
      <c r="C154" s="3" t="s">
        <v>301</v>
      </c>
      <c r="E154" s="4" t="s">
        <v>274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spans="1:7" ht="18" customHeight="1">
      <c r="A163" s="3" t="s">
        <v>92</v>
      </c>
      <c r="B163" s="3" t="s">
        <v>90</v>
      </c>
      <c r="C163" s="3" t="s">
        <v>91</v>
      </c>
      <c r="D163" s="3" t="s">
        <v>115</v>
      </c>
      <c r="E163" s="4" t="s">
        <v>93</v>
      </c>
      <c r="G163" s="10" t="s">
        <v>362</v>
      </c>
    </row>
    <row r="164" spans="1:10" ht="18" customHeight="1">
      <c r="A164" s="3" t="s">
        <v>363</v>
      </c>
      <c r="F164" s="11"/>
      <c r="I164" s="10" t="s">
        <v>364</v>
      </c>
      <c r="J164" s="3" t="s">
        <v>366</v>
      </c>
    </row>
    <row r="165" spans="6:11" ht="18" customHeight="1">
      <c r="F165" s="10" t="s">
        <v>361</v>
      </c>
      <c r="G165" s="10" t="s">
        <v>368</v>
      </c>
      <c r="H165" s="10" t="s">
        <v>369</v>
      </c>
      <c r="I165" s="10" t="s">
        <v>365</v>
      </c>
      <c r="J165" s="3" t="s">
        <v>92</v>
      </c>
      <c r="K165" s="4" t="s">
        <v>367</v>
      </c>
    </row>
    <row r="166" spans="1:5" ht="18" customHeight="1">
      <c r="A166" s="3">
        <v>1</v>
      </c>
      <c r="B166" s="3">
        <v>802104</v>
      </c>
      <c r="D166" s="3" t="s">
        <v>329</v>
      </c>
      <c r="E166" s="4" t="s">
        <v>332</v>
      </c>
    </row>
    <row r="167" ht="18" customHeight="1"/>
    <row r="168" spans="1:10" ht="18" customHeight="1">
      <c r="A168" s="3">
        <v>1</v>
      </c>
      <c r="B168" s="5">
        <v>802133</v>
      </c>
      <c r="C168" s="3" t="s">
        <v>94</v>
      </c>
      <c r="D168" s="3" t="s">
        <v>166</v>
      </c>
      <c r="E168" s="4" t="s">
        <v>95</v>
      </c>
      <c r="F168" s="10">
        <v>0</v>
      </c>
      <c r="G168" s="10">
        <v>1</v>
      </c>
      <c r="H168" s="10">
        <v>0</v>
      </c>
      <c r="I168" s="10">
        <v>2</v>
      </c>
      <c r="J168" s="3">
        <v>3</v>
      </c>
    </row>
    <row r="169" spans="1:11" ht="18" customHeight="1">
      <c r="A169" s="3">
        <v>1</v>
      </c>
      <c r="B169" s="5">
        <v>802135</v>
      </c>
      <c r="C169" s="3" t="s">
        <v>96</v>
      </c>
      <c r="D169" s="3" t="s">
        <v>309</v>
      </c>
      <c r="E169" s="4" t="s">
        <v>102</v>
      </c>
      <c r="F169" s="10">
        <v>1</v>
      </c>
      <c r="G169" s="10">
        <v>1</v>
      </c>
      <c r="H169" s="10">
        <v>1</v>
      </c>
      <c r="I169" s="10">
        <v>1</v>
      </c>
      <c r="J169" s="3">
        <v>4</v>
      </c>
      <c r="K169" s="4" t="s">
        <v>379</v>
      </c>
    </row>
    <row r="170" spans="1:10" ht="18" customHeight="1">
      <c r="A170" s="3">
        <v>1</v>
      </c>
      <c r="B170" s="5">
        <v>802143</v>
      </c>
      <c r="C170" s="3" t="s">
        <v>117</v>
      </c>
      <c r="D170" s="3" t="s">
        <v>168</v>
      </c>
      <c r="E170" s="4" t="s">
        <v>97</v>
      </c>
      <c r="F170" s="10">
        <v>3</v>
      </c>
      <c r="G170" s="10">
        <v>1</v>
      </c>
      <c r="H170" s="10">
        <v>0</v>
      </c>
      <c r="I170" s="10">
        <v>0</v>
      </c>
      <c r="J170" s="3">
        <v>4</v>
      </c>
    </row>
    <row r="171" spans="1:10" ht="18" customHeight="1">
      <c r="A171" s="3">
        <v>1</v>
      </c>
      <c r="B171" s="5">
        <v>802142</v>
      </c>
      <c r="C171" s="3" t="s">
        <v>169</v>
      </c>
      <c r="D171" s="3" t="s">
        <v>167</v>
      </c>
      <c r="E171" s="4" t="s">
        <v>98</v>
      </c>
      <c r="F171" s="10">
        <v>3</v>
      </c>
      <c r="G171" s="10">
        <v>1</v>
      </c>
      <c r="H171" s="10">
        <v>0</v>
      </c>
      <c r="I171" s="10">
        <v>0</v>
      </c>
      <c r="J171" s="3">
        <v>4</v>
      </c>
    </row>
    <row r="172" spans="1:10" ht="18" customHeight="1">
      <c r="A172" s="3">
        <v>6</v>
      </c>
      <c r="B172" s="5">
        <v>802144</v>
      </c>
      <c r="C172" s="3" t="s">
        <v>108</v>
      </c>
      <c r="D172" s="3" t="s">
        <v>171</v>
      </c>
      <c r="E172" s="4" t="s">
        <v>109</v>
      </c>
      <c r="F172" s="10">
        <v>6</v>
      </c>
      <c r="G172" s="10">
        <v>6</v>
      </c>
      <c r="H172" s="10">
        <v>2</v>
      </c>
      <c r="I172" s="10">
        <v>7</v>
      </c>
      <c r="J172" s="3">
        <v>21</v>
      </c>
    </row>
    <row r="173" spans="1:11" ht="18" customHeight="1">
      <c r="A173" s="3">
        <v>2</v>
      </c>
      <c r="B173" s="5">
        <v>802141</v>
      </c>
      <c r="C173" s="3" t="s">
        <v>118</v>
      </c>
      <c r="D173" s="3" t="s">
        <v>170</v>
      </c>
      <c r="E173" s="4" t="s">
        <v>99</v>
      </c>
      <c r="K173" s="4" t="s">
        <v>380</v>
      </c>
    </row>
    <row r="174" spans="1:10" ht="18" customHeight="1">
      <c r="A174" s="3">
        <v>1</v>
      </c>
      <c r="B174" s="5">
        <v>802077</v>
      </c>
      <c r="C174" s="3" t="s">
        <v>46</v>
      </c>
      <c r="D174" s="3" t="s">
        <v>131</v>
      </c>
      <c r="E174" s="4" t="s">
        <v>172</v>
      </c>
      <c r="F174" s="10">
        <v>3</v>
      </c>
      <c r="G174" s="10">
        <v>1</v>
      </c>
      <c r="H174" s="10">
        <v>0</v>
      </c>
      <c r="I174" s="10">
        <v>0</v>
      </c>
      <c r="J174" s="3">
        <v>4</v>
      </c>
    </row>
    <row r="175" spans="1:10" ht="18" customHeight="1">
      <c r="A175" s="3">
        <v>1</v>
      </c>
      <c r="B175" s="5">
        <v>802076</v>
      </c>
      <c r="C175" s="3" t="s">
        <v>44</v>
      </c>
      <c r="D175" s="3" t="s">
        <v>130</v>
      </c>
      <c r="E175" s="4" t="s">
        <v>308</v>
      </c>
      <c r="F175" s="10">
        <v>3</v>
      </c>
      <c r="G175" s="10">
        <v>1</v>
      </c>
      <c r="H175" s="10">
        <v>0</v>
      </c>
      <c r="I175" s="10">
        <v>0</v>
      </c>
      <c r="J175" s="3">
        <v>4</v>
      </c>
    </row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spans="2:5" ht="18" customHeight="1">
      <c r="B191" s="3">
        <v>802279</v>
      </c>
      <c r="C191" s="3" t="s">
        <v>192</v>
      </c>
      <c r="E191" s="4" t="s">
        <v>174</v>
      </c>
    </row>
    <row r="192" ht="18" customHeight="1">
      <c r="B192" s="4"/>
    </row>
    <row r="193" spans="1:11" ht="18" customHeight="1">
      <c r="A193" s="3">
        <v>1</v>
      </c>
      <c r="B193" s="5">
        <v>802270</v>
      </c>
      <c r="C193" s="3" t="s">
        <v>175</v>
      </c>
      <c r="D193" s="3" t="s">
        <v>316</v>
      </c>
      <c r="E193" s="4" t="s">
        <v>176</v>
      </c>
      <c r="J193" s="3" t="s">
        <v>381</v>
      </c>
      <c r="K193" s="4" t="s">
        <v>382</v>
      </c>
    </row>
    <row r="194" spans="1:11" ht="18" customHeight="1">
      <c r="A194" s="3">
        <v>1</v>
      </c>
      <c r="B194" s="5">
        <v>802271</v>
      </c>
      <c r="C194" s="3" t="s">
        <v>178</v>
      </c>
      <c r="D194" s="3" t="s">
        <v>317</v>
      </c>
      <c r="E194" s="4" t="s">
        <v>177</v>
      </c>
      <c r="J194" s="3" t="s">
        <v>381</v>
      </c>
      <c r="K194" s="4" t="s">
        <v>382</v>
      </c>
    </row>
    <row r="195" spans="1:11" ht="18" customHeight="1">
      <c r="A195" s="3">
        <v>1</v>
      </c>
      <c r="B195" s="5">
        <v>802272</v>
      </c>
      <c r="C195" s="3" t="s">
        <v>179</v>
      </c>
      <c r="D195" s="3" t="s">
        <v>318</v>
      </c>
      <c r="E195" s="4" t="s">
        <v>320</v>
      </c>
      <c r="J195" s="3" t="s">
        <v>381</v>
      </c>
      <c r="K195" s="4" t="s">
        <v>382</v>
      </c>
    </row>
    <row r="196" spans="1:11" ht="18" customHeight="1">
      <c r="A196" s="3">
        <v>2</v>
      </c>
      <c r="B196" s="5">
        <v>802273</v>
      </c>
      <c r="C196" s="3" t="s">
        <v>180</v>
      </c>
      <c r="D196" s="3" t="s">
        <v>312</v>
      </c>
      <c r="E196" s="4" t="s">
        <v>322</v>
      </c>
      <c r="J196" s="3" t="s">
        <v>381</v>
      </c>
      <c r="K196" s="4" t="s">
        <v>382</v>
      </c>
    </row>
    <row r="197" spans="1:11" ht="18" customHeight="1">
      <c r="A197" s="3">
        <v>4</v>
      </c>
      <c r="B197" s="5">
        <v>802274</v>
      </c>
      <c r="C197" s="3" t="s">
        <v>181</v>
      </c>
      <c r="D197" s="3" t="s">
        <v>315</v>
      </c>
      <c r="E197" s="4" t="s">
        <v>321</v>
      </c>
      <c r="J197" s="3" t="s">
        <v>381</v>
      </c>
      <c r="K197" s="4" t="s">
        <v>382</v>
      </c>
    </row>
    <row r="198" spans="1:11" ht="18" customHeight="1">
      <c r="A198" s="3">
        <v>2</v>
      </c>
      <c r="B198" s="5">
        <v>802275</v>
      </c>
      <c r="C198" s="3" t="s">
        <v>188</v>
      </c>
      <c r="D198" s="3" t="s">
        <v>311</v>
      </c>
      <c r="E198" s="4" t="s">
        <v>189</v>
      </c>
      <c r="J198" s="3" t="s">
        <v>381</v>
      </c>
      <c r="K198" s="4" t="s">
        <v>382</v>
      </c>
    </row>
    <row r="199" spans="1:11" ht="18" customHeight="1">
      <c r="A199" s="3">
        <v>1</v>
      </c>
      <c r="B199" s="5">
        <v>802276</v>
      </c>
      <c r="C199" s="3" t="s">
        <v>191</v>
      </c>
      <c r="D199" s="3" t="s">
        <v>314</v>
      </c>
      <c r="E199" s="4" t="s">
        <v>190</v>
      </c>
      <c r="J199" s="3" t="s">
        <v>381</v>
      </c>
      <c r="K199" s="4" t="s">
        <v>382</v>
      </c>
    </row>
    <row r="200" ht="18" customHeight="1"/>
    <row r="201" ht="18" customHeight="1">
      <c r="A201" s="4" t="s">
        <v>323</v>
      </c>
    </row>
    <row r="202" ht="18" customHeight="1"/>
    <row r="203" spans="1:5" ht="18" customHeight="1">
      <c r="A203" s="3">
        <v>1</v>
      </c>
      <c r="B203" s="4"/>
      <c r="C203" s="3" t="s">
        <v>183</v>
      </c>
      <c r="E203" s="4" t="s">
        <v>182</v>
      </c>
    </row>
    <row r="204" spans="1:5" ht="18" customHeight="1">
      <c r="A204" s="3">
        <v>1</v>
      </c>
      <c r="B204" s="4"/>
      <c r="C204" s="3" t="s">
        <v>184</v>
      </c>
      <c r="D204" s="3" t="s">
        <v>319</v>
      </c>
      <c r="E204" s="4" t="s">
        <v>185</v>
      </c>
    </row>
    <row r="205" spans="1:5" ht="18" customHeight="1">
      <c r="A205" s="3">
        <v>2</v>
      </c>
      <c r="B205" s="4"/>
      <c r="C205" s="3" t="s">
        <v>186</v>
      </c>
      <c r="D205" s="3" t="s">
        <v>313</v>
      </c>
      <c r="E205" s="4" t="s">
        <v>187</v>
      </c>
    </row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</sheetData>
  <printOptions gridLines="1"/>
  <pageMargins left="0.75" right="0.75" top="1" bottom="1" header="0.5" footer="0.5"/>
  <pageSetup horizontalDpi="600" verticalDpi="600" orientation="portrait" scale="59" r:id="rId1"/>
  <headerFooter alignWithMargins="0">
    <oddHeader>&amp;CXT36 Pedestal
CB Design - Inventory</oddHeader>
    <oddFooter>&amp;L&amp;F&amp;CPage &amp;P&amp;R&amp;D</oddFooter>
  </headerFooter>
  <rowBreaks count="3" manualBreakCount="3">
    <brk id="54" max="255" man="1"/>
    <brk id="108" max="255" man="1"/>
    <brk id="1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6"/>
  <sheetViews>
    <sheetView view="pageBreakPreview" zoomScale="60" workbookViewId="0" topLeftCell="A163">
      <selection activeCell="E181" sqref="E181:I185"/>
    </sheetView>
  </sheetViews>
  <sheetFormatPr defaultColWidth="9.140625" defaultRowHeight="12.75"/>
  <cols>
    <col min="1" max="4" width="4.7109375" style="4" customWidth="1"/>
    <col min="5" max="5" width="4.57421875" style="3" customWidth="1"/>
    <col min="6" max="7" width="13.7109375" style="3" customWidth="1"/>
    <col min="8" max="8" width="14.7109375" style="3" customWidth="1"/>
    <col min="9" max="9" width="36.421875" style="4" customWidth="1"/>
    <col min="10" max="10" width="12.7109375" style="3" customWidth="1"/>
    <col min="11" max="13" width="12.7109375" style="4" customWidth="1"/>
    <col min="14" max="16384" width="9.140625" style="4" customWidth="1"/>
  </cols>
  <sheetData>
    <row r="1" spans="1:12" ht="15.75" customHeight="1">
      <c r="A1" s="8" t="s">
        <v>116</v>
      </c>
      <c r="E1" s="3" t="s">
        <v>92</v>
      </c>
      <c r="F1" s="3" t="s">
        <v>90</v>
      </c>
      <c r="G1" s="3" t="s">
        <v>91</v>
      </c>
      <c r="H1" s="3" t="s">
        <v>115</v>
      </c>
      <c r="I1" s="4" t="s">
        <v>93</v>
      </c>
      <c r="J1" s="8" t="s">
        <v>359</v>
      </c>
      <c r="L1" s="4" t="s">
        <v>360</v>
      </c>
    </row>
    <row r="2" spans="10:13" ht="15.75" customHeight="1">
      <c r="J2" s="3" t="s">
        <v>349</v>
      </c>
      <c r="K2" s="3" t="s">
        <v>350</v>
      </c>
      <c r="L2" s="3" t="s">
        <v>349</v>
      </c>
      <c r="M2" s="3" t="s">
        <v>350</v>
      </c>
    </row>
    <row r="3" spans="9:13" ht="15.75" customHeight="1">
      <c r="I3" s="4" t="s">
        <v>324</v>
      </c>
      <c r="J3" s="7"/>
      <c r="K3" s="7"/>
      <c r="L3" s="7">
        <f>L5+L57+L111+L166</f>
        <v>72894.63</v>
      </c>
      <c r="M3" s="7">
        <f>M5+M57+M111+M166</f>
        <v>35558.35609756097</v>
      </c>
    </row>
    <row r="4" spans="10:13" ht="15.75" customHeight="1">
      <c r="J4" s="7"/>
      <c r="K4" s="7"/>
      <c r="L4" s="7"/>
      <c r="M4" s="7"/>
    </row>
    <row r="5" spans="1:13" ht="15.75" customHeight="1">
      <c r="A5" s="3">
        <v>1</v>
      </c>
      <c r="B5" s="3"/>
      <c r="C5" s="3"/>
      <c r="D5" s="3"/>
      <c r="E5" s="3">
        <v>1</v>
      </c>
      <c r="F5" s="3">
        <v>802102</v>
      </c>
      <c r="G5" s="3" t="s">
        <v>0</v>
      </c>
      <c r="H5" s="3" t="s">
        <v>136</v>
      </c>
      <c r="I5" s="4" t="s">
        <v>1</v>
      </c>
      <c r="J5" s="7"/>
      <c r="K5" s="7"/>
      <c r="L5" s="7">
        <f>L7+SUM(L13:L29)+L31</f>
        <v>30617</v>
      </c>
      <c r="M5" s="7">
        <f>M7+SUM(M13:M29)+M31</f>
        <v>14935.121951219513</v>
      </c>
    </row>
    <row r="6" spans="1:13" ht="15.75" customHeight="1">
      <c r="A6" s="3"/>
      <c r="B6" s="3"/>
      <c r="C6" s="3"/>
      <c r="D6" s="3"/>
      <c r="J6" s="7"/>
      <c r="K6" s="7"/>
      <c r="L6" s="7"/>
      <c r="M6" s="7"/>
    </row>
    <row r="7" spans="1:13" ht="15.75" customHeight="1">
      <c r="A7" s="3"/>
      <c r="B7" s="3">
        <v>2</v>
      </c>
      <c r="C7" s="3"/>
      <c r="D7" s="3"/>
      <c r="E7" s="3">
        <v>1</v>
      </c>
      <c r="F7" s="3">
        <v>802278</v>
      </c>
      <c r="G7" s="3" t="s">
        <v>2</v>
      </c>
      <c r="H7" s="3" t="s">
        <v>137</v>
      </c>
      <c r="I7" s="4" t="s">
        <v>3</v>
      </c>
      <c r="J7" s="7"/>
      <c r="K7" s="7"/>
      <c r="L7" s="7">
        <f>SUM(L8:L11)</f>
        <v>22064.36</v>
      </c>
      <c r="M7" s="7">
        <f>SUM(M8:M11)</f>
        <v>10763.102439024391</v>
      </c>
    </row>
    <row r="8" spans="1:13" ht="15.75" customHeight="1">
      <c r="A8" s="3"/>
      <c r="B8" s="3"/>
      <c r="C8" s="3"/>
      <c r="D8" s="3"/>
      <c r="J8" s="7"/>
      <c r="K8" s="7"/>
      <c r="L8" s="7"/>
      <c r="M8" s="7"/>
    </row>
    <row r="9" spans="1:13" ht="15.75" customHeight="1">
      <c r="A9" s="3"/>
      <c r="B9" s="3"/>
      <c r="C9" s="3">
        <v>3</v>
      </c>
      <c r="D9" s="3"/>
      <c r="E9" s="3">
        <v>1</v>
      </c>
      <c r="F9" s="5">
        <v>802254</v>
      </c>
      <c r="G9" s="3" t="s">
        <v>4</v>
      </c>
      <c r="I9" s="4" t="s">
        <v>5</v>
      </c>
      <c r="J9" s="7">
        <v>18756</v>
      </c>
      <c r="K9" s="6">
        <f>J9/2.05</f>
        <v>9149.268292682927</v>
      </c>
      <c r="L9" s="7">
        <f>J9*E9</f>
        <v>18756</v>
      </c>
      <c r="M9" s="7">
        <f>K9*E9</f>
        <v>9149.268292682927</v>
      </c>
    </row>
    <row r="10" spans="1:13" ht="15.75" customHeight="1">
      <c r="A10" s="3"/>
      <c r="B10" s="3"/>
      <c r="C10" s="3">
        <v>3</v>
      </c>
      <c r="D10" s="3"/>
      <c r="E10" s="3">
        <v>1</v>
      </c>
      <c r="F10" s="5">
        <v>802255</v>
      </c>
      <c r="G10" s="3" t="s">
        <v>6</v>
      </c>
      <c r="I10" s="4" t="s">
        <v>7</v>
      </c>
      <c r="J10" s="7">
        <v>1654.18</v>
      </c>
      <c r="K10" s="6">
        <f aca="true" t="shared" si="0" ref="K10:K47">J10/2.05</f>
        <v>806.9170731707318</v>
      </c>
      <c r="L10" s="7">
        <f aca="true" t="shared" si="1" ref="L10:L47">J10*E10</f>
        <v>1654.18</v>
      </c>
      <c r="M10" s="7">
        <f aca="true" t="shared" si="2" ref="M10:M47">K10*E10</f>
        <v>806.9170731707318</v>
      </c>
    </row>
    <row r="11" spans="1:13" ht="15.75" customHeight="1">
      <c r="A11" s="3"/>
      <c r="B11" s="3"/>
      <c r="C11" s="3">
        <v>3</v>
      </c>
      <c r="D11" s="3"/>
      <c r="E11" s="3">
        <v>1</v>
      </c>
      <c r="F11" s="5">
        <v>802256</v>
      </c>
      <c r="G11" s="3" t="s">
        <v>9</v>
      </c>
      <c r="I11" s="4" t="s">
        <v>8</v>
      </c>
      <c r="J11" s="7">
        <v>1654.18</v>
      </c>
      <c r="K11" s="6">
        <f t="shared" si="0"/>
        <v>806.9170731707318</v>
      </c>
      <c r="L11" s="7">
        <f t="shared" si="1"/>
        <v>1654.18</v>
      </c>
      <c r="M11" s="7">
        <f t="shared" si="2"/>
        <v>806.9170731707318</v>
      </c>
    </row>
    <row r="12" spans="1:13" ht="15.75" customHeight="1">
      <c r="A12" s="3"/>
      <c r="B12" s="3"/>
      <c r="C12" s="3"/>
      <c r="D12" s="3"/>
      <c r="F12" s="5"/>
      <c r="J12" s="7"/>
      <c r="K12" s="6"/>
      <c r="L12" s="7"/>
      <c r="M12" s="7"/>
    </row>
    <row r="13" spans="1:13" ht="15.75" customHeight="1">
      <c r="A13" s="3"/>
      <c r="B13" s="3">
        <v>2</v>
      </c>
      <c r="C13" s="3"/>
      <c r="D13" s="3"/>
      <c r="E13" s="3">
        <v>2</v>
      </c>
      <c r="F13" s="5">
        <v>802115</v>
      </c>
      <c r="G13" s="3" t="s">
        <v>10</v>
      </c>
      <c r="H13" s="3" t="s">
        <v>138</v>
      </c>
      <c r="I13" s="4" t="s">
        <v>11</v>
      </c>
      <c r="J13" s="7">
        <v>15.24</v>
      </c>
      <c r="K13" s="6">
        <f t="shared" si="0"/>
        <v>7.434146341463415</v>
      </c>
      <c r="L13" s="7">
        <f t="shared" si="1"/>
        <v>30.48</v>
      </c>
      <c r="M13" s="7">
        <f t="shared" si="2"/>
        <v>14.86829268292683</v>
      </c>
    </row>
    <row r="14" spans="1:13" ht="15.75" customHeight="1">
      <c r="A14" s="3"/>
      <c r="B14" s="3">
        <v>2</v>
      </c>
      <c r="C14" s="3"/>
      <c r="D14" s="3"/>
      <c r="E14" s="3">
        <v>2</v>
      </c>
      <c r="F14" s="5">
        <v>802116</v>
      </c>
      <c r="G14" s="3" t="s">
        <v>12</v>
      </c>
      <c r="H14" s="3" t="s">
        <v>142</v>
      </c>
      <c r="I14" s="4" t="s">
        <v>13</v>
      </c>
      <c r="J14" s="7">
        <v>9.4</v>
      </c>
      <c r="K14" s="6">
        <f t="shared" si="0"/>
        <v>4.585365853658537</v>
      </c>
      <c r="L14" s="7">
        <f t="shared" si="1"/>
        <v>18.8</v>
      </c>
      <c r="M14" s="7">
        <f t="shared" si="2"/>
        <v>9.170731707317074</v>
      </c>
    </row>
    <row r="15" spans="1:13" ht="15.75" customHeight="1">
      <c r="A15" s="3"/>
      <c r="B15" s="3">
        <v>2</v>
      </c>
      <c r="C15" s="3"/>
      <c r="D15" s="3"/>
      <c r="E15" s="3">
        <v>2</v>
      </c>
      <c r="F15" s="5">
        <v>802118</v>
      </c>
      <c r="G15" s="3" t="s">
        <v>14</v>
      </c>
      <c r="H15" s="3" t="s">
        <v>139</v>
      </c>
      <c r="I15" s="4" t="s">
        <v>15</v>
      </c>
      <c r="J15" s="7">
        <v>27.18</v>
      </c>
      <c r="K15" s="6">
        <f t="shared" si="0"/>
        <v>13.258536585365855</v>
      </c>
      <c r="L15" s="7">
        <f t="shared" si="1"/>
        <v>54.36</v>
      </c>
      <c r="M15" s="7">
        <f t="shared" si="2"/>
        <v>26.51707317073171</v>
      </c>
    </row>
    <row r="16" spans="1:13" ht="15.75" customHeight="1">
      <c r="A16" s="3"/>
      <c r="B16" s="3">
        <v>2</v>
      </c>
      <c r="C16" s="3"/>
      <c r="D16" s="3"/>
      <c r="E16" s="3">
        <v>2</v>
      </c>
      <c r="F16" s="5">
        <v>802121</v>
      </c>
      <c r="G16" s="3" t="s">
        <v>16</v>
      </c>
      <c r="H16" s="3" t="s">
        <v>140</v>
      </c>
      <c r="I16" s="4" t="s">
        <v>17</v>
      </c>
      <c r="J16" s="7">
        <v>37.08</v>
      </c>
      <c r="K16" s="6">
        <f t="shared" si="0"/>
        <v>18.087804878048782</v>
      </c>
      <c r="L16" s="7">
        <f t="shared" si="1"/>
        <v>74.16</v>
      </c>
      <c r="M16" s="7">
        <f t="shared" si="2"/>
        <v>36.175609756097565</v>
      </c>
    </row>
    <row r="17" spans="1:13" ht="15.75" customHeight="1">
      <c r="A17" s="3"/>
      <c r="B17" s="3">
        <v>2</v>
      </c>
      <c r="E17" s="3">
        <v>2</v>
      </c>
      <c r="F17" s="5">
        <v>802124</v>
      </c>
      <c r="G17" s="3" t="s">
        <v>282</v>
      </c>
      <c r="H17" s="3" t="s">
        <v>283</v>
      </c>
      <c r="I17" s="4" t="s">
        <v>284</v>
      </c>
      <c r="J17" s="7">
        <v>11.68</v>
      </c>
      <c r="K17" s="6">
        <f t="shared" si="0"/>
        <v>5.697560975609757</v>
      </c>
      <c r="L17" s="7">
        <f t="shared" si="1"/>
        <v>23.36</v>
      </c>
      <c r="M17" s="7">
        <f t="shared" si="2"/>
        <v>11.395121951219513</v>
      </c>
    </row>
    <row r="18" spans="1:13" ht="15.75" customHeight="1">
      <c r="A18" s="3"/>
      <c r="B18" s="3">
        <v>2</v>
      </c>
      <c r="C18" s="3"/>
      <c r="D18" s="3"/>
      <c r="E18" s="3">
        <v>1</v>
      </c>
      <c r="F18" s="5">
        <v>802114</v>
      </c>
      <c r="G18" s="3" t="s">
        <v>18</v>
      </c>
      <c r="H18" s="3" t="s">
        <v>141</v>
      </c>
      <c r="I18" s="4" t="s">
        <v>19</v>
      </c>
      <c r="J18" s="7">
        <v>123.83</v>
      </c>
      <c r="K18" s="6">
        <f t="shared" si="0"/>
        <v>60.40487804878049</v>
      </c>
      <c r="L18" s="7">
        <f t="shared" si="1"/>
        <v>123.83</v>
      </c>
      <c r="M18" s="7">
        <f t="shared" si="2"/>
        <v>60.40487804878049</v>
      </c>
    </row>
    <row r="19" spans="1:13" ht="15.75" customHeight="1">
      <c r="A19" s="3"/>
      <c r="B19" s="3">
        <v>2</v>
      </c>
      <c r="C19" s="3"/>
      <c r="D19" s="3"/>
      <c r="E19" s="3">
        <v>4</v>
      </c>
      <c r="F19" s="5">
        <v>802125</v>
      </c>
      <c r="G19" s="3" t="s">
        <v>20</v>
      </c>
      <c r="H19" s="3" t="s">
        <v>143</v>
      </c>
      <c r="I19" s="4" t="s">
        <v>21</v>
      </c>
      <c r="J19" s="7">
        <v>9.84</v>
      </c>
      <c r="K19" s="6">
        <f t="shared" si="0"/>
        <v>4.800000000000001</v>
      </c>
      <c r="L19" s="7">
        <f t="shared" si="1"/>
        <v>39.36</v>
      </c>
      <c r="M19" s="7">
        <f t="shared" si="2"/>
        <v>19.200000000000003</v>
      </c>
    </row>
    <row r="20" spans="1:13" ht="15.75" customHeight="1">
      <c r="A20" s="3"/>
      <c r="B20" s="3">
        <v>2</v>
      </c>
      <c r="C20" s="3"/>
      <c r="D20" s="3"/>
      <c r="E20" s="3">
        <v>2</v>
      </c>
      <c r="F20" s="5">
        <v>802131</v>
      </c>
      <c r="G20" s="3" t="s">
        <v>22</v>
      </c>
      <c r="H20" s="3" t="s">
        <v>144</v>
      </c>
      <c r="I20" s="4" t="s">
        <v>307</v>
      </c>
      <c r="J20" s="7">
        <v>45.72</v>
      </c>
      <c r="K20" s="6">
        <f t="shared" si="0"/>
        <v>22.302439024390246</v>
      </c>
      <c r="L20" s="7">
        <f t="shared" si="1"/>
        <v>91.44</v>
      </c>
      <c r="M20" s="7">
        <f t="shared" si="2"/>
        <v>44.60487804878049</v>
      </c>
    </row>
    <row r="21" spans="1:13" ht="15.75" customHeight="1">
      <c r="A21" s="3"/>
      <c r="B21" s="3">
        <v>2</v>
      </c>
      <c r="C21" s="3"/>
      <c r="D21" s="3"/>
      <c r="E21" s="3">
        <v>1</v>
      </c>
      <c r="F21" s="5">
        <v>802129</v>
      </c>
      <c r="G21" s="3" t="s">
        <v>23</v>
      </c>
      <c r="H21" s="3" t="s">
        <v>145</v>
      </c>
      <c r="I21" s="4" t="s">
        <v>24</v>
      </c>
      <c r="J21" s="7">
        <v>584.2</v>
      </c>
      <c r="K21" s="6">
        <f t="shared" si="0"/>
        <v>284.9756097560976</v>
      </c>
      <c r="L21" s="7">
        <f t="shared" si="1"/>
        <v>584.2</v>
      </c>
      <c r="M21" s="7">
        <f t="shared" si="2"/>
        <v>284.9756097560976</v>
      </c>
    </row>
    <row r="22" spans="2:13" ht="15.75" customHeight="1">
      <c r="B22" s="3">
        <v>2</v>
      </c>
      <c r="C22" s="3"/>
      <c r="D22" s="3"/>
      <c r="E22" s="3">
        <v>1</v>
      </c>
      <c r="F22" s="5">
        <v>802130</v>
      </c>
      <c r="G22" s="3" t="s">
        <v>26</v>
      </c>
      <c r="H22" s="3" t="s">
        <v>146</v>
      </c>
      <c r="I22" s="4" t="s">
        <v>25</v>
      </c>
      <c r="J22" s="7">
        <v>584.2</v>
      </c>
      <c r="K22" s="6">
        <f t="shared" si="0"/>
        <v>284.9756097560976</v>
      </c>
      <c r="L22" s="7">
        <f t="shared" si="1"/>
        <v>584.2</v>
      </c>
      <c r="M22" s="7">
        <f t="shared" si="2"/>
        <v>284.9756097560976</v>
      </c>
    </row>
    <row r="23" spans="2:13" ht="15.75" customHeight="1">
      <c r="B23" s="3">
        <v>2</v>
      </c>
      <c r="E23" s="3">
        <v>4</v>
      </c>
      <c r="F23" s="5">
        <v>802267</v>
      </c>
      <c r="G23" s="3" t="s">
        <v>193</v>
      </c>
      <c r="I23" s="4" t="s">
        <v>255</v>
      </c>
      <c r="J23" s="7">
        <v>33.72</v>
      </c>
      <c r="K23" s="6">
        <f t="shared" si="0"/>
        <v>16.44878048780488</v>
      </c>
      <c r="L23" s="7">
        <f t="shared" si="1"/>
        <v>134.88</v>
      </c>
      <c r="M23" s="7">
        <f t="shared" si="2"/>
        <v>65.79512195121951</v>
      </c>
    </row>
    <row r="24" spans="1:13" ht="15.75" customHeight="1">
      <c r="A24" s="3"/>
      <c r="B24" s="3">
        <v>2</v>
      </c>
      <c r="E24" s="3">
        <v>4</v>
      </c>
      <c r="F24" s="5">
        <v>802268</v>
      </c>
      <c r="G24" s="3" t="s">
        <v>194</v>
      </c>
      <c r="I24" s="4" t="s">
        <v>256</v>
      </c>
      <c r="J24" s="7">
        <v>12.96</v>
      </c>
      <c r="K24" s="6">
        <f t="shared" si="0"/>
        <v>6.321951219512196</v>
      </c>
      <c r="L24" s="7">
        <f t="shared" si="1"/>
        <v>51.84</v>
      </c>
      <c r="M24" s="7">
        <f t="shared" si="2"/>
        <v>25.287804878048785</v>
      </c>
    </row>
    <row r="25" spans="1:13" ht="15.75" customHeight="1">
      <c r="A25" s="3"/>
      <c r="B25" s="3">
        <v>2</v>
      </c>
      <c r="C25" s="3"/>
      <c r="D25" s="3"/>
      <c r="E25" s="3">
        <v>1</v>
      </c>
      <c r="F25" s="5">
        <v>802073</v>
      </c>
      <c r="G25" s="3" t="s">
        <v>27</v>
      </c>
      <c r="H25" s="3" t="s">
        <v>147</v>
      </c>
      <c r="I25" s="4" t="s">
        <v>28</v>
      </c>
      <c r="J25" s="7">
        <v>5946.78</v>
      </c>
      <c r="K25" s="6">
        <f t="shared" si="0"/>
        <v>2900.868292682927</v>
      </c>
      <c r="L25" s="7">
        <f t="shared" si="1"/>
        <v>5946.78</v>
      </c>
      <c r="M25" s="7">
        <f t="shared" si="2"/>
        <v>2900.868292682927</v>
      </c>
    </row>
    <row r="26" spans="1:13" ht="15.75" customHeight="1">
      <c r="A26" s="3"/>
      <c r="B26" s="3">
        <v>2</v>
      </c>
      <c r="C26" s="3"/>
      <c r="D26" s="3"/>
      <c r="E26" s="3">
        <v>1</v>
      </c>
      <c r="F26" s="5">
        <v>802084</v>
      </c>
      <c r="G26" s="3" t="s">
        <v>29</v>
      </c>
      <c r="H26" s="3" t="s">
        <v>133</v>
      </c>
      <c r="I26" s="4" t="s">
        <v>32</v>
      </c>
      <c r="J26" s="7">
        <v>101.6</v>
      </c>
      <c r="K26" s="6">
        <f t="shared" si="0"/>
        <v>49.5609756097561</v>
      </c>
      <c r="L26" s="7">
        <f t="shared" si="1"/>
        <v>101.6</v>
      </c>
      <c r="M26" s="7">
        <f t="shared" si="2"/>
        <v>49.5609756097561</v>
      </c>
    </row>
    <row r="27" spans="1:13" ht="15.75" customHeight="1">
      <c r="A27" s="3"/>
      <c r="B27" s="3">
        <v>2</v>
      </c>
      <c r="C27" s="3"/>
      <c r="D27" s="3"/>
      <c r="E27" s="3">
        <v>1</v>
      </c>
      <c r="F27" s="5">
        <v>802085</v>
      </c>
      <c r="G27" s="3" t="s">
        <v>30</v>
      </c>
      <c r="H27" s="3" t="s">
        <v>132</v>
      </c>
      <c r="I27" s="4" t="s">
        <v>33</v>
      </c>
      <c r="J27" s="7">
        <v>41.4</v>
      </c>
      <c r="K27" s="6">
        <f t="shared" si="0"/>
        <v>20.195121951219512</v>
      </c>
      <c r="L27" s="7">
        <f t="shared" si="1"/>
        <v>41.4</v>
      </c>
      <c r="M27" s="7">
        <f t="shared" si="2"/>
        <v>20.195121951219512</v>
      </c>
    </row>
    <row r="28" spans="1:13" ht="15.75" customHeight="1">
      <c r="A28" s="3"/>
      <c r="B28" s="3">
        <v>2</v>
      </c>
      <c r="C28" s="3"/>
      <c r="D28" s="3"/>
      <c r="E28" s="3">
        <v>1</v>
      </c>
      <c r="F28" s="5">
        <v>802086</v>
      </c>
      <c r="G28" s="3" t="s">
        <v>348</v>
      </c>
      <c r="H28" s="3" t="s">
        <v>134</v>
      </c>
      <c r="I28" s="4" t="s">
        <v>34</v>
      </c>
      <c r="J28" s="7">
        <v>4.76</v>
      </c>
      <c r="K28" s="6">
        <f t="shared" si="0"/>
        <v>2.3219512195121954</v>
      </c>
      <c r="L28" s="7">
        <f t="shared" si="1"/>
        <v>4.76</v>
      </c>
      <c r="M28" s="7">
        <f t="shared" si="2"/>
        <v>2.3219512195121954</v>
      </c>
    </row>
    <row r="29" spans="1:13" ht="15.75" customHeight="1">
      <c r="A29" s="3"/>
      <c r="B29" s="3">
        <v>2</v>
      </c>
      <c r="C29" s="3"/>
      <c r="D29" s="3"/>
      <c r="E29" s="3">
        <v>1</v>
      </c>
      <c r="F29" s="5">
        <v>802087</v>
      </c>
      <c r="G29" s="3" t="s">
        <v>31</v>
      </c>
      <c r="H29" s="3" t="s">
        <v>135</v>
      </c>
      <c r="I29" s="4" t="s">
        <v>35</v>
      </c>
      <c r="J29" s="7">
        <v>2.16</v>
      </c>
      <c r="K29" s="6">
        <f t="shared" si="0"/>
        <v>1.0536585365853661</v>
      </c>
      <c r="L29" s="7">
        <f t="shared" si="1"/>
        <v>2.16</v>
      </c>
      <c r="M29" s="7">
        <f t="shared" si="2"/>
        <v>1.0536585365853661</v>
      </c>
    </row>
    <row r="30" spans="1:13" ht="15.75" customHeight="1">
      <c r="A30" s="3"/>
      <c r="J30" s="7"/>
      <c r="K30" s="7"/>
      <c r="L30" s="7"/>
      <c r="M30" s="7"/>
    </row>
    <row r="31" spans="1:13" ht="15.75" customHeight="1">
      <c r="A31" s="3"/>
      <c r="B31" s="4" t="s">
        <v>325</v>
      </c>
      <c r="C31" s="3"/>
      <c r="D31" s="3"/>
      <c r="J31" s="7"/>
      <c r="K31" s="7"/>
      <c r="L31" s="7">
        <f>SUM(L33:L47)</f>
        <v>645.03</v>
      </c>
      <c r="M31" s="7">
        <f>SUM(M33:M47)</f>
        <v>314.64878048780497</v>
      </c>
    </row>
    <row r="32" spans="2:13" ht="15.75" customHeight="1">
      <c r="B32" s="3"/>
      <c r="C32" s="3"/>
      <c r="D32" s="3"/>
      <c r="J32" s="7"/>
      <c r="K32" s="7"/>
      <c r="L32" s="7"/>
      <c r="M32" s="7"/>
    </row>
    <row r="33" spans="2:13" ht="15.75" customHeight="1">
      <c r="B33" s="3">
        <v>2</v>
      </c>
      <c r="C33" s="3"/>
      <c r="D33" s="3"/>
      <c r="E33" s="3">
        <v>6</v>
      </c>
      <c r="G33" s="3" t="s">
        <v>258</v>
      </c>
      <c r="I33" s="4" t="s">
        <v>259</v>
      </c>
      <c r="J33" s="7">
        <v>0.89</v>
      </c>
      <c r="K33" s="7">
        <f t="shared" si="0"/>
        <v>0.4341463414634147</v>
      </c>
      <c r="L33" s="7">
        <f t="shared" si="1"/>
        <v>5.34</v>
      </c>
      <c r="M33" s="7">
        <f t="shared" si="2"/>
        <v>2.6048780487804883</v>
      </c>
    </row>
    <row r="34" spans="2:13" ht="15.75" customHeight="1">
      <c r="B34" s="3">
        <v>2</v>
      </c>
      <c r="C34" s="3"/>
      <c r="D34" s="3"/>
      <c r="E34" s="3">
        <v>8</v>
      </c>
      <c r="G34" s="3" t="s">
        <v>304</v>
      </c>
      <c r="H34" s="3" t="s">
        <v>281</v>
      </c>
      <c r="I34" s="4" t="s">
        <v>270</v>
      </c>
      <c r="J34" s="7">
        <v>0.32</v>
      </c>
      <c r="K34" s="7">
        <f t="shared" si="0"/>
        <v>0.15609756097560978</v>
      </c>
      <c r="L34" s="7">
        <f t="shared" si="1"/>
        <v>2.56</v>
      </c>
      <c r="M34" s="7">
        <f t="shared" si="2"/>
        <v>1.2487804878048783</v>
      </c>
    </row>
    <row r="35" spans="2:13" ht="15.75" customHeight="1">
      <c r="B35" s="3">
        <v>2</v>
      </c>
      <c r="C35" s="3"/>
      <c r="D35" s="3"/>
      <c r="E35" s="3">
        <v>1</v>
      </c>
      <c r="G35" s="3" t="s">
        <v>113</v>
      </c>
      <c r="I35" s="4" t="s">
        <v>257</v>
      </c>
      <c r="J35" s="7">
        <v>24.83</v>
      </c>
      <c r="K35" s="7">
        <f t="shared" si="0"/>
        <v>12.11219512195122</v>
      </c>
      <c r="L35" s="7">
        <f t="shared" si="1"/>
        <v>24.83</v>
      </c>
      <c r="M35" s="7">
        <f t="shared" si="2"/>
        <v>12.11219512195122</v>
      </c>
    </row>
    <row r="36" spans="2:13" ht="15.75" customHeight="1">
      <c r="B36" s="3">
        <v>2</v>
      </c>
      <c r="C36" s="3"/>
      <c r="D36" s="3"/>
      <c r="E36" s="3">
        <v>2</v>
      </c>
      <c r="G36" s="3" t="s">
        <v>260</v>
      </c>
      <c r="I36" s="4" t="s">
        <v>261</v>
      </c>
      <c r="J36" s="7">
        <v>1.14</v>
      </c>
      <c r="K36" s="7">
        <f t="shared" si="0"/>
        <v>0.5560975609756098</v>
      </c>
      <c r="L36" s="7">
        <f t="shared" si="1"/>
        <v>2.28</v>
      </c>
      <c r="M36" s="7">
        <f t="shared" si="2"/>
        <v>1.1121951219512196</v>
      </c>
    </row>
    <row r="37" spans="2:13" ht="15.75" customHeight="1">
      <c r="B37" s="3">
        <v>2</v>
      </c>
      <c r="C37" s="3"/>
      <c r="D37" s="3"/>
      <c r="E37" s="3">
        <v>96</v>
      </c>
      <c r="G37" s="3" t="s">
        <v>262</v>
      </c>
      <c r="I37" s="4" t="s">
        <v>263</v>
      </c>
      <c r="J37" s="7">
        <v>5.08</v>
      </c>
      <c r="K37" s="7">
        <f t="shared" si="0"/>
        <v>2.4780487804878053</v>
      </c>
      <c r="L37" s="7">
        <f t="shared" si="1"/>
        <v>487.68</v>
      </c>
      <c r="M37" s="7">
        <f t="shared" si="2"/>
        <v>237.8926829268293</v>
      </c>
    </row>
    <row r="38" spans="2:13" ht="15.75" customHeight="1">
      <c r="B38" s="3">
        <v>2</v>
      </c>
      <c r="C38" s="3"/>
      <c r="D38" s="3"/>
      <c r="E38" s="3">
        <v>96</v>
      </c>
      <c r="G38" s="3" t="s">
        <v>279</v>
      </c>
      <c r="I38" s="4" t="s">
        <v>253</v>
      </c>
      <c r="J38" s="7">
        <v>1.02</v>
      </c>
      <c r="K38" s="7">
        <f t="shared" si="0"/>
        <v>0.49756097560975615</v>
      </c>
      <c r="L38" s="7">
        <f t="shared" si="1"/>
        <v>97.92</v>
      </c>
      <c r="M38" s="7">
        <f t="shared" si="2"/>
        <v>47.76585365853659</v>
      </c>
    </row>
    <row r="39" spans="2:13" ht="15.75" customHeight="1">
      <c r="B39" s="3">
        <v>2</v>
      </c>
      <c r="C39" s="3"/>
      <c r="D39" s="3"/>
      <c r="E39" s="3">
        <v>0</v>
      </c>
      <c r="G39" s="3" t="s">
        <v>280</v>
      </c>
      <c r="I39" s="4" t="s">
        <v>211</v>
      </c>
      <c r="J39" s="7">
        <v>8</v>
      </c>
      <c r="K39" s="7">
        <f t="shared" si="0"/>
        <v>3.9024390243902443</v>
      </c>
      <c r="L39" s="7">
        <f t="shared" si="1"/>
        <v>0</v>
      </c>
      <c r="M39" s="7">
        <f t="shared" si="2"/>
        <v>0</v>
      </c>
    </row>
    <row r="40" spans="2:13" ht="15.75" customHeight="1">
      <c r="B40" s="3"/>
      <c r="C40" s="3"/>
      <c r="D40" s="3"/>
      <c r="J40" s="7"/>
      <c r="K40" s="7"/>
      <c r="L40" s="7"/>
      <c r="M40" s="7"/>
    </row>
    <row r="41" spans="2:13" ht="15.75" customHeight="1">
      <c r="B41" s="3">
        <v>2</v>
      </c>
      <c r="C41" s="3"/>
      <c r="D41" s="3"/>
      <c r="E41" s="3">
        <v>2</v>
      </c>
      <c r="G41" s="3" t="s">
        <v>334</v>
      </c>
      <c r="I41" s="4" t="s">
        <v>347</v>
      </c>
      <c r="J41" s="7">
        <v>6.16</v>
      </c>
      <c r="K41" s="7">
        <f t="shared" si="0"/>
        <v>3.0048780487804883</v>
      </c>
      <c r="L41" s="7">
        <f t="shared" si="1"/>
        <v>12.32</v>
      </c>
      <c r="M41" s="7">
        <f t="shared" si="2"/>
        <v>6.0097560975609765</v>
      </c>
    </row>
    <row r="42" spans="2:13" ht="15.75" customHeight="1">
      <c r="B42" s="3">
        <v>2</v>
      </c>
      <c r="C42" s="3"/>
      <c r="D42" s="3"/>
      <c r="E42" s="3">
        <v>4</v>
      </c>
      <c r="G42" s="3" t="s">
        <v>335</v>
      </c>
      <c r="I42" s="4" t="s">
        <v>336</v>
      </c>
      <c r="J42" s="7">
        <v>1.02</v>
      </c>
      <c r="K42" s="7">
        <f t="shared" si="0"/>
        <v>0.49756097560975615</v>
      </c>
      <c r="L42" s="7">
        <f t="shared" si="1"/>
        <v>4.08</v>
      </c>
      <c r="M42" s="7">
        <f t="shared" si="2"/>
        <v>1.9902439024390246</v>
      </c>
    </row>
    <row r="43" spans="2:13" ht="15.75" customHeight="1">
      <c r="B43" s="3">
        <v>2</v>
      </c>
      <c r="C43" s="3"/>
      <c r="D43" s="3"/>
      <c r="E43" s="3">
        <v>4</v>
      </c>
      <c r="G43" s="3" t="s">
        <v>337</v>
      </c>
      <c r="I43" s="4" t="s">
        <v>338</v>
      </c>
      <c r="J43" s="7">
        <v>0.38</v>
      </c>
      <c r="K43" s="7">
        <f t="shared" si="0"/>
        <v>0.1853658536585366</v>
      </c>
      <c r="L43" s="7">
        <f t="shared" si="1"/>
        <v>1.52</v>
      </c>
      <c r="M43" s="7">
        <f t="shared" si="2"/>
        <v>0.7414634146341464</v>
      </c>
    </row>
    <row r="44" spans="2:13" ht="15.75" customHeight="1">
      <c r="B44" s="3">
        <v>2</v>
      </c>
      <c r="C44" s="3"/>
      <c r="D44" s="3"/>
      <c r="E44" s="3">
        <v>4</v>
      </c>
      <c r="G44" s="3" t="s">
        <v>339</v>
      </c>
      <c r="I44" s="8" t="s">
        <v>340</v>
      </c>
      <c r="J44" s="7">
        <v>0.51</v>
      </c>
      <c r="K44" s="7">
        <f t="shared" si="0"/>
        <v>0.24878048780487808</v>
      </c>
      <c r="L44" s="7">
        <f t="shared" si="1"/>
        <v>2.04</v>
      </c>
      <c r="M44" s="7">
        <f t="shared" si="2"/>
        <v>0.9951219512195123</v>
      </c>
    </row>
    <row r="45" spans="2:13" ht="15.75" customHeight="1">
      <c r="B45" s="3">
        <v>2</v>
      </c>
      <c r="C45" s="3"/>
      <c r="D45" s="3"/>
      <c r="E45" s="3">
        <v>6</v>
      </c>
      <c r="G45" s="3" t="s">
        <v>341</v>
      </c>
      <c r="I45" s="4" t="s">
        <v>342</v>
      </c>
      <c r="J45" s="7">
        <v>0.19</v>
      </c>
      <c r="K45" s="7">
        <f t="shared" si="0"/>
        <v>0.0926829268292683</v>
      </c>
      <c r="L45" s="7">
        <f t="shared" si="1"/>
        <v>1.1400000000000001</v>
      </c>
      <c r="M45" s="7">
        <f t="shared" si="2"/>
        <v>0.5560975609756098</v>
      </c>
    </row>
    <row r="46" spans="2:13" ht="15.75" customHeight="1">
      <c r="B46" s="3">
        <v>2</v>
      </c>
      <c r="C46" s="3"/>
      <c r="D46" s="3"/>
      <c r="E46" s="3">
        <v>6</v>
      </c>
      <c r="G46" s="3" t="s">
        <v>343</v>
      </c>
      <c r="I46" s="4" t="s">
        <v>344</v>
      </c>
      <c r="J46" s="7">
        <v>0.32</v>
      </c>
      <c r="K46" s="7">
        <f t="shared" si="0"/>
        <v>0.15609756097560978</v>
      </c>
      <c r="L46" s="7">
        <f t="shared" si="1"/>
        <v>1.92</v>
      </c>
      <c r="M46" s="7">
        <f t="shared" si="2"/>
        <v>0.9365853658536587</v>
      </c>
    </row>
    <row r="47" spans="2:13" ht="15.75" customHeight="1">
      <c r="B47" s="3">
        <v>2</v>
      </c>
      <c r="C47" s="3"/>
      <c r="D47" s="3"/>
      <c r="E47" s="3">
        <v>1</v>
      </c>
      <c r="G47" s="3" t="s">
        <v>345</v>
      </c>
      <c r="I47" s="4" t="s">
        <v>346</v>
      </c>
      <c r="J47" s="7">
        <v>1.4</v>
      </c>
      <c r="K47" s="7">
        <f t="shared" si="0"/>
        <v>0.6829268292682927</v>
      </c>
      <c r="L47" s="7">
        <f t="shared" si="1"/>
        <v>1.4</v>
      </c>
      <c r="M47" s="7">
        <f t="shared" si="2"/>
        <v>0.6829268292682927</v>
      </c>
    </row>
    <row r="48" spans="2:13" ht="15.75" customHeight="1">
      <c r="B48" s="3"/>
      <c r="C48" s="3"/>
      <c r="D48" s="3"/>
      <c r="J48" s="7"/>
      <c r="K48" s="7"/>
      <c r="L48" s="7"/>
      <c r="M48" s="7"/>
    </row>
    <row r="49" spans="2:13" ht="15.75" customHeight="1">
      <c r="B49" s="3"/>
      <c r="C49" s="3"/>
      <c r="D49" s="3"/>
      <c r="J49" s="7"/>
      <c r="K49" s="7"/>
      <c r="L49" s="7"/>
      <c r="M49" s="7"/>
    </row>
    <row r="50" spans="2:13" ht="15.75" customHeight="1">
      <c r="B50" s="3"/>
      <c r="C50" s="3"/>
      <c r="D50" s="3"/>
      <c r="J50" s="7"/>
      <c r="K50" s="7"/>
      <c r="L50" s="7"/>
      <c r="M50" s="7"/>
    </row>
    <row r="51" spans="2:13" ht="15.75" customHeight="1">
      <c r="B51" s="3"/>
      <c r="C51" s="3"/>
      <c r="D51" s="3"/>
      <c r="J51" s="7"/>
      <c r="K51" s="7"/>
      <c r="L51" s="7"/>
      <c r="M51" s="7"/>
    </row>
    <row r="52" spans="2:13" ht="15.75" customHeight="1">
      <c r="B52" s="3"/>
      <c r="C52" s="3"/>
      <c r="D52" s="3"/>
      <c r="J52" s="7"/>
      <c r="K52" s="7"/>
      <c r="L52" s="7"/>
      <c r="M52" s="7"/>
    </row>
    <row r="53" spans="10:13" ht="15.75" customHeight="1">
      <c r="J53" s="7"/>
      <c r="K53" s="7"/>
      <c r="L53" s="7"/>
      <c r="M53" s="7"/>
    </row>
    <row r="54" spans="10:13" ht="15.75" customHeight="1">
      <c r="J54" s="7"/>
      <c r="K54" s="7"/>
      <c r="L54" s="7"/>
      <c r="M54" s="7"/>
    </row>
    <row r="55" spans="1:12" ht="15.75" customHeight="1">
      <c r="A55" s="3"/>
      <c r="B55" s="3"/>
      <c r="C55" s="3"/>
      <c r="D55" s="3"/>
      <c r="E55" s="3" t="s">
        <v>92</v>
      </c>
      <c r="F55" s="3" t="s">
        <v>90</v>
      </c>
      <c r="G55" s="3" t="s">
        <v>91</v>
      </c>
      <c r="H55" s="3" t="s">
        <v>115</v>
      </c>
      <c r="I55" s="4" t="s">
        <v>93</v>
      </c>
      <c r="J55" s="8" t="s">
        <v>359</v>
      </c>
      <c r="L55" s="4" t="s">
        <v>360</v>
      </c>
    </row>
    <row r="56" spans="10:13" ht="15.75" customHeight="1">
      <c r="J56" s="3" t="s">
        <v>349</v>
      </c>
      <c r="K56" s="3" t="s">
        <v>350</v>
      </c>
      <c r="L56" s="3" t="s">
        <v>349</v>
      </c>
      <c r="M56" s="3" t="s">
        <v>350</v>
      </c>
    </row>
    <row r="57" spans="1:13" ht="15.75" customHeight="1">
      <c r="A57" s="3">
        <v>1</v>
      </c>
      <c r="B57" s="3"/>
      <c r="C57" s="3"/>
      <c r="D57" s="3"/>
      <c r="E57" s="3">
        <v>1</v>
      </c>
      <c r="F57" s="3">
        <v>802103</v>
      </c>
      <c r="G57" s="3" t="s">
        <v>38</v>
      </c>
      <c r="I57" s="4" t="s">
        <v>37</v>
      </c>
      <c r="J57" s="7"/>
      <c r="K57" s="7"/>
      <c r="L57" s="7">
        <f>L59+L72+L83+L88</f>
        <v>6988.93</v>
      </c>
      <c r="M57" s="7">
        <f>M59+M72+M83+M88</f>
        <v>3409.2341463414637</v>
      </c>
    </row>
    <row r="58" spans="1:13" ht="15.75" customHeight="1">
      <c r="A58" s="3"/>
      <c r="H58" s="3" t="s">
        <v>327</v>
      </c>
      <c r="J58" s="7"/>
      <c r="K58" s="7"/>
      <c r="L58" s="7"/>
      <c r="M58" s="7"/>
    </row>
    <row r="59" spans="1:13" ht="15.75" customHeight="1">
      <c r="A59" s="3"/>
      <c r="B59" s="3">
        <v>2</v>
      </c>
      <c r="C59" s="3"/>
      <c r="D59" s="3"/>
      <c r="E59" s="3">
        <v>1</v>
      </c>
      <c r="G59" s="3" t="s">
        <v>36</v>
      </c>
      <c r="I59" s="4" t="s">
        <v>39</v>
      </c>
      <c r="J59" s="7"/>
      <c r="K59" s="7"/>
      <c r="L59" s="7">
        <f>SUM(L61:L70)</f>
        <v>6693.410000000001</v>
      </c>
      <c r="M59" s="7">
        <f>SUM(M61:M70)</f>
        <v>3265.078048780488</v>
      </c>
    </row>
    <row r="60" spans="1:13" ht="15.75" customHeight="1">
      <c r="A60" s="3"/>
      <c r="J60" s="7"/>
      <c r="K60" s="7"/>
      <c r="L60" s="7"/>
      <c r="M60" s="7"/>
    </row>
    <row r="61" spans="1:13" ht="15.75" customHeight="1">
      <c r="A61" s="3"/>
      <c r="C61" s="3">
        <v>3</v>
      </c>
      <c r="D61" s="3"/>
      <c r="E61" s="3">
        <v>1</v>
      </c>
      <c r="F61" s="5">
        <v>802079</v>
      </c>
      <c r="G61" s="3" t="s">
        <v>40</v>
      </c>
      <c r="H61" s="3" t="s">
        <v>129</v>
      </c>
      <c r="I61" s="4" t="s">
        <v>41</v>
      </c>
      <c r="J61" s="7">
        <v>231.14</v>
      </c>
      <c r="K61" s="6">
        <f>J61/2.05</f>
        <v>112.75121951219512</v>
      </c>
      <c r="L61" s="7">
        <f>J61*E61</f>
        <v>231.14</v>
      </c>
      <c r="M61" s="7">
        <f>K61*E61</f>
        <v>112.75121951219512</v>
      </c>
    </row>
    <row r="62" spans="1:13" ht="15.75" customHeight="1">
      <c r="A62" s="3"/>
      <c r="C62" s="3">
        <v>3</v>
      </c>
      <c r="D62" s="3"/>
      <c r="E62" s="3">
        <v>1</v>
      </c>
      <c r="F62" s="5">
        <v>802265</v>
      </c>
      <c r="G62" s="3" t="s">
        <v>42</v>
      </c>
      <c r="I62" s="4" t="s">
        <v>43</v>
      </c>
      <c r="J62" s="7">
        <v>5998.21</v>
      </c>
      <c r="K62" s="6">
        <f>J62/2.05</f>
        <v>2925.956097560976</v>
      </c>
      <c r="L62" s="7">
        <f>J62*E62</f>
        <v>5998.21</v>
      </c>
      <c r="M62" s="7">
        <f>K62*E62</f>
        <v>2925.956097560976</v>
      </c>
    </row>
    <row r="63" spans="1:13" ht="15.75" customHeight="1">
      <c r="A63" s="3"/>
      <c r="D63" s="4" t="s">
        <v>293</v>
      </c>
      <c r="K63" s="7"/>
      <c r="L63" s="7"/>
      <c r="M63" s="7"/>
    </row>
    <row r="64" spans="4:13" ht="15.75" customHeight="1">
      <c r="D64" s="3">
        <v>4</v>
      </c>
      <c r="E64" s="3">
        <v>1</v>
      </c>
      <c r="F64" s="3">
        <v>802075</v>
      </c>
      <c r="H64" s="3" t="s">
        <v>120</v>
      </c>
      <c r="I64" s="4" t="s">
        <v>119</v>
      </c>
      <c r="J64" s="7"/>
      <c r="K64" s="7"/>
      <c r="L64" s="7"/>
      <c r="M64" s="7"/>
    </row>
    <row r="65" spans="3:13" ht="15.75" customHeight="1">
      <c r="C65" s="3"/>
      <c r="D65" s="3">
        <v>4</v>
      </c>
      <c r="E65" s="3">
        <v>1</v>
      </c>
      <c r="F65" s="3">
        <v>802074</v>
      </c>
      <c r="H65" s="3" t="s">
        <v>122</v>
      </c>
      <c r="I65" s="4" t="s">
        <v>121</v>
      </c>
      <c r="J65" s="7"/>
      <c r="K65" s="7"/>
      <c r="L65" s="7"/>
      <c r="M65" s="7"/>
    </row>
    <row r="66" spans="4:13" ht="15.75" customHeight="1">
      <c r="D66" s="3">
        <v>4</v>
      </c>
      <c r="E66" s="3">
        <v>1</v>
      </c>
      <c r="F66" s="3">
        <v>802078</v>
      </c>
      <c r="H66" s="3" t="s">
        <v>123</v>
      </c>
      <c r="I66" s="4" t="s">
        <v>124</v>
      </c>
      <c r="J66" s="7"/>
      <c r="K66" s="7"/>
      <c r="L66" s="7"/>
      <c r="M66" s="7"/>
    </row>
    <row r="67" spans="4:13" ht="15.75" customHeight="1">
      <c r="D67" s="3">
        <v>4</v>
      </c>
      <c r="E67" s="3">
        <v>1</v>
      </c>
      <c r="F67" s="3">
        <v>802083</v>
      </c>
      <c r="H67" s="3" t="s">
        <v>126</v>
      </c>
      <c r="I67" s="4" t="s">
        <v>125</v>
      </c>
      <c r="J67" s="7"/>
      <c r="K67" s="7"/>
      <c r="L67" s="7"/>
      <c r="M67" s="7"/>
    </row>
    <row r="68" spans="4:13" ht="15.75" customHeight="1">
      <c r="D68" s="3">
        <v>4</v>
      </c>
      <c r="E68" s="3">
        <v>1</v>
      </c>
      <c r="F68" s="3">
        <v>802082</v>
      </c>
      <c r="H68" s="3" t="s">
        <v>127</v>
      </c>
      <c r="I68" s="4" t="s">
        <v>128</v>
      </c>
      <c r="J68" s="7"/>
      <c r="K68" s="7"/>
      <c r="L68" s="7"/>
      <c r="M68" s="7"/>
    </row>
    <row r="69" spans="10:13" ht="15.75" customHeight="1">
      <c r="J69" s="7"/>
      <c r="K69" s="7"/>
      <c r="L69" s="7"/>
      <c r="M69" s="7"/>
    </row>
    <row r="70" spans="3:13" ht="15.75" customHeight="1">
      <c r="C70" s="3">
        <v>3</v>
      </c>
      <c r="E70" s="3">
        <v>1</v>
      </c>
      <c r="F70" s="5">
        <v>802263</v>
      </c>
      <c r="G70" s="3" t="s">
        <v>291</v>
      </c>
      <c r="I70" s="4" t="s">
        <v>351</v>
      </c>
      <c r="J70" s="7">
        <v>464.06</v>
      </c>
      <c r="K70" s="6">
        <f>J70/2.05</f>
        <v>226.3707317073171</v>
      </c>
      <c r="L70" s="7">
        <f>J70*E70</f>
        <v>464.06</v>
      </c>
      <c r="M70" s="7">
        <f>K70*E70</f>
        <v>226.3707317073171</v>
      </c>
    </row>
    <row r="71" spans="10:13" ht="15.75" customHeight="1">
      <c r="J71" s="9"/>
      <c r="K71" s="7"/>
      <c r="L71" s="7"/>
      <c r="M71" s="7"/>
    </row>
    <row r="72" spans="2:13" ht="15.75" customHeight="1">
      <c r="B72" s="4" t="s">
        <v>325</v>
      </c>
      <c r="J72" s="7"/>
      <c r="K72" s="7"/>
      <c r="L72" s="7">
        <f>SUM(L74:L79)</f>
        <v>22.07</v>
      </c>
      <c r="M72" s="7">
        <f>SUM(M74:M79)</f>
        <v>10.765853658536587</v>
      </c>
    </row>
    <row r="73" spans="10:13" ht="15.75" customHeight="1">
      <c r="J73" s="7"/>
      <c r="K73" s="7"/>
      <c r="L73" s="7"/>
      <c r="M73" s="7"/>
    </row>
    <row r="74" spans="2:13" ht="15.75" customHeight="1">
      <c r="B74" s="3"/>
      <c r="C74" s="3">
        <v>3</v>
      </c>
      <c r="E74" s="3">
        <v>7</v>
      </c>
      <c r="G74" s="3" t="s">
        <v>285</v>
      </c>
      <c r="I74" s="4" t="s">
        <v>238</v>
      </c>
      <c r="J74" s="7">
        <v>0.95</v>
      </c>
      <c r="K74" s="7">
        <f aca="true" t="shared" si="3" ref="K74:K79">J74/2.05</f>
        <v>0.4634146341463415</v>
      </c>
      <c r="L74" s="7">
        <f aca="true" t="shared" si="4" ref="L74:L79">J74*E74</f>
        <v>6.6499999999999995</v>
      </c>
      <c r="M74" s="7">
        <f aca="true" t="shared" si="5" ref="M74:M79">K74*E74</f>
        <v>3.2439024390243905</v>
      </c>
    </row>
    <row r="75" spans="2:13" ht="15.75" customHeight="1">
      <c r="B75" s="3"/>
      <c r="C75" s="3">
        <v>3</v>
      </c>
      <c r="E75" s="3">
        <v>7</v>
      </c>
      <c r="G75" s="3" t="s">
        <v>286</v>
      </c>
      <c r="I75" s="4" t="s">
        <v>254</v>
      </c>
      <c r="J75" s="7">
        <v>1.24</v>
      </c>
      <c r="K75" s="7">
        <f t="shared" si="3"/>
        <v>0.6048780487804879</v>
      </c>
      <c r="L75" s="7">
        <f t="shared" si="4"/>
        <v>8.68</v>
      </c>
      <c r="M75" s="7">
        <f t="shared" si="5"/>
        <v>4.234146341463415</v>
      </c>
    </row>
    <row r="76" spans="2:13" ht="15.75" customHeight="1">
      <c r="B76" s="3"/>
      <c r="C76" s="3">
        <v>3</v>
      </c>
      <c r="E76" s="3">
        <v>10</v>
      </c>
      <c r="G76" s="3" t="s">
        <v>287</v>
      </c>
      <c r="I76" s="4" t="s">
        <v>271</v>
      </c>
      <c r="J76" s="7">
        <v>0.32</v>
      </c>
      <c r="K76" s="7">
        <f t="shared" si="3"/>
        <v>0.15609756097560978</v>
      </c>
      <c r="L76" s="7">
        <f t="shared" si="4"/>
        <v>3.2</v>
      </c>
      <c r="M76" s="7">
        <f t="shared" si="5"/>
        <v>1.5609756097560978</v>
      </c>
    </row>
    <row r="77" spans="2:13" ht="15.75" customHeight="1">
      <c r="B77" s="3"/>
      <c r="C77" s="3">
        <v>3</v>
      </c>
      <c r="E77" s="3">
        <v>3</v>
      </c>
      <c r="G77" s="3" t="s">
        <v>288</v>
      </c>
      <c r="I77" s="4" t="s">
        <v>239</v>
      </c>
      <c r="J77" s="7">
        <v>0.76</v>
      </c>
      <c r="K77" s="7">
        <f t="shared" si="3"/>
        <v>0.3707317073170732</v>
      </c>
      <c r="L77" s="7">
        <f t="shared" si="4"/>
        <v>2.2800000000000002</v>
      </c>
      <c r="M77" s="7">
        <f t="shared" si="5"/>
        <v>1.1121951219512196</v>
      </c>
    </row>
    <row r="78" spans="2:13" ht="15.75" customHeight="1">
      <c r="B78" s="3"/>
      <c r="C78" s="3">
        <v>3</v>
      </c>
      <c r="E78" s="3">
        <v>2</v>
      </c>
      <c r="G78" s="3" t="s">
        <v>289</v>
      </c>
      <c r="I78" s="4" t="s">
        <v>240</v>
      </c>
      <c r="J78" s="7">
        <v>0.38</v>
      </c>
      <c r="K78" s="7">
        <f t="shared" si="3"/>
        <v>0.1853658536585366</v>
      </c>
      <c r="L78" s="7">
        <f t="shared" si="4"/>
        <v>0.76</v>
      </c>
      <c r="M78" s="7">
        <f t="shared" si="5"/>
        <v>0.3707317073170732</v>
      </c>
    </row>
    <row r="79" spans="2:13" ht="15.75" customHeight="1">
      <c r="B79" s="3"/>
      <c r="C79" s="3">
        <v>3</v>
      </c>
      <c r="E79" s="3">
        <v>2</v>
      </c>
      <c r="G79" s="3" t="s">
        <v>290</v>
      </c>
      <c r="I79" s="4" t="s">
        <v>272</v>
      </c>
      <c r="J79" s="7">
        <v>0.25</v>
      </c>
      <c r="K79" s="7">
        <f t="shared" si="3"/>
        <v>0.12195121951219513</v>
      </c>
      <c r="L79" s="7">
        <f t="shared" si="4"/>
        <v>0.5</v>
      </c>
      <c r="M79" s="7">
        <f t="shared" si="5"/>
        <v>0.24390243902439027</v>
      </c>
    </row>
    <row r="80" spans="10:13" ht="15.75" customHeight="1">
      <c r="J80" s="7"/>
      <c r="K80" s="7"/>
      <c r="L80" s="7"/>
      <c r="M80" s="7"/>
    </row>
    <row r="81" spans="10:13" ht="15.75" customHeight="1">
      <c r="J81" s="7"/>
      <c r="K81" s="7"/>
      <c r="L81" s="7"/>
      <c r="M81" s="7"/>
    </row>
    <row r="82" spans="10:13" ht="15.75" customHeight="1">
      <c r="J82" s="7"/>
      <c r="K82" s="7"/>
      <c r="L82" s="7"/>
      <c r="M82" s="7"/>
    </row>
    <row r="83" spans="2:13" ht="15.75" customHeight="1">
      <c r="B83" s="3">
        <v>2</v>
      </c>
      <c r="C83" s="3"/>
      <c r="D83" s="3"/>
      <c r="G83" s="3" t="s">
        <v>45</v>
      </c>
      <c r="H83" s="3" t="s">
        <v>328</v>
      </c>
      <c r="I83" s="4" t="s">
        <v>47</v>
      </c>
      <c r="J83" s="7"/>
      <c r="K83" s="7"/>
      <c r="L83" s="7">
        <f>SUM(L85:L86)</f>
        <v>182.88</v>
      </c>
      <c r="M83" s="7">
        <f>SUM(M85:M86)</f>
        <v>89.20975609756098</v>
      </c>
    </row>
    <row r="84" spans="2:13" ht="15.75" customHeight="1">
      <c r="B84" s="3"/>
      <c r="C84" s="3"/>
      <c r="D84" s="3"/>
      <c r="J84" s="7"/>
      <c r="K84" s="7"/>
      <c r="L84" s="7"/>
      <c r="M84" s="7"/>
    </row>
    <row r="85" spans="2:13" ht="15.75" customHeight="1">
      <c r="B85" s="3"/>
      <c r="C85" s="3">
        <v>3</v>
      </c>
      <c r="D85" s="3"/>
      <c r="E85" s="3">
        <v>1</v>
      </c>
      <c r="F85" s="5">
        <v>802080</v>
      </c>
      <c r="G85" s="3" t="s">
        <v>48</v>
      </c>
      <c r="H85" s="3" t="s">
        <v>148</v>
      </c>
      <c r="I85" s="4" t="s">
        <v>49</v>
      </c>
      <c r="J85" s="7">
        <v>124.46</v>
      </c>
      <c r="K85" s="6">
        <f>J85/2.05</f>
        <v>60.71219512195122</v>
      </c>
      <c r="L85" s="7">
        <f>J85*E85</f>
        <v>124.46</v>
      </c>
      <c r="M85" s="7">
        <f>K85*E85</f>
        <v>60.71219512195122</v>
      </c>
    </row>
    <row r="86" spans="2:13" ht="15.75" customHeight="1">
      <c r="B86" s="3"/>
      <c r="C86" s="3">
        <v>3</v>
      </c>
      <c r="D86" s="3"/>
      <c r="E86" s="3">
        <v>1</v>
      </c>
      <c r="F86" s="5">
        <v>802081</v>
      </c>
      <c r="G86" s="3" t="s">
        <v>50</v>
      </c>
      <c r="H86" s="3" t="s">
        <v>149</v>
      </c>
      <c r="I86" s="4" t="s">
        <v>51</v>
      </c>
      <c r="J86" s="7">
        <v>58.42</v>
      </c>
      <c r="K86" s="6">
        <f>J86/2.05</f>
        <v>28.49756097560976</v>
      </c>
      <c r="L86" s="7">
        <f>J86*E86</f>
        <v>58.42</v>
      </c>
      <c r="M86" s="7">
        <f>K86*E86</f>
        <v>28.49756097560976</v>
      </c>
    </row>
    <row r="87" spans="2:13" ht="15.75" customHeight="1">
      <c r="B87" s="3"/>
      <c r="J87" s="7"/>
      <c r="K87" s="7"/>
      <c r="L87" s="7"/>
      <c r="M87" s="7"/>
    </row>
    <row r="88" spans="2:13" ht="15.75" customHeight="1">
      <c r="B88" s="4" t="s">
        <v>325</v>
      </c>
      <c r="J88" s="7"/>
      <c r="K88" s="7"/>
      <c r="L88" s="7">
        <f>SUM(L90:L95)</f>
        <v>90.57</v>
      </c>
      <c r="M88" s="7">
        <f>SUM(M90:M95)</f>
        <v>44.180487804878055</v>
      </c>
    </row>
    <row r="89" spans="2:13" ht="15.75" customHeight="1">
      <c r="B89" s="3"/>
      <c r="J89" s="7"/>
      <c r="K89" s="7"/>
      <c r="L89" s="7"/>
      <c r="M89" s="7"/>
    </row>
    <row r="90" spans="3:13" ht="15.75" customHeight="1">
      <c r="C90" s="3">
        <v>3</v>
      </c>
      <c r="D90" s="3"/>
      <c r="E90" s="3">
        <v>10</v>
      </c>
      <c r="G90" s="3" t="s">
        <v>294</v>
      </c>
      <c r="H90" s="4"/>
      <c r="I90" s="4" t="s">
        <v>241</v>
      </c>
      <c r="J90" s="7">
        <v>0.19</v>
      </c>
      <c r="K90" s="7">
        <f aca="true" t="shared" si="6" ref="K90:K95">J90/2.05</f>
        <v>0.0926829268292683</v>
      </c>
      <c r="L90" s="7">
        <f aca="true" t="shared" si="7" ref="L90:L95">J90*E90</f>
        <v>1.9</v>
      </c>
      <c r="M90" s="7">
        <f aca="true" t="shared" si="8" ref="M90:M95">K90*E90</f>
        <v>0.9268292682926831</v>
      </c>
    </row>
    <row r="91" spans="3:13" ht="15.75" customHeight="1">
      <c r="C91" s="3">
        <v>3</v>
      </c>
      <c r="E91" s="3">
        <v>10</v>
      </c>
      <c r="G91" s="3" t="s">
        <v>295</v>
      </c>
      <c r="I91" s="4" t="s">
        <v>273</v>
      </c>
      <c r="J91" s="7">
        <v>0.19</v>
      </c>
      <c r="K91" s="7">
        <f t="shared" si="6"/>
        <v>0.0926829268292683</v>
      </c>
      <c r="L91" s="7">
        <f t="shared" si="7"/>
        <v>1.9</v>
      </c>
      <c r="M91" s="7">
        <f t="shared" si="8"/>
        <v>0.9268292682926831</v>
      </c>
    </row>
    <row r="92" spans="3:13" ht="15.75" customHeight="1">
      <c r="C92" s="3">
        <v>3</v>
      </c>
      <c r="E92" s="3">
        <v>4</v>
      </c>
      <c r="G92" s="3" t="s">
        <v>296</v>
      </c>
      <c r="I92" s="4" t="s">
        <v>297</v>
      </c>
      <c r="J92" s="7">
        <v>0.25</v>
      </c>
      <c r="K92" s="7">
        <f t="shared" si="6"/>
        <v>0.12195121951219513</v>
      </c>
      <c r="L92" s="7">
        <f t="shared" si="7"/>
        <v>1</v>
      </c>
      <c r="M92" s="7">
        <f t="shared" si="8"/>
        <v>0.48780487804878053</v>
      </c>
    </row>
    <row r="93" spans="3:13" ht="15.75" customHeight="1">
      <c r="C93" s="3">
        <v>3</v>
      </c>
      <c r="D93" s="3"/>
      <c r="E93" s="3">
        <v>3</v>
      </c>
      <c r="G93" s="3" t="s">
        <v>52</v>
      </c>
      <c r="I93" s="4" t="s">
        <v>53</v>
      </c>
      <c r="J93" s="7">
        <v>9.53</v>
      </c>
      <c r="K93" s="7">
        <f t="shared" si="6"/>
        <v>4.648780487804878</v>
      </c>
      <c r="L93" s="7">
        <f t="shared" si="7"/>
        <v>28.589999999999996</v>
      </c>
      <c r="M93" s="7">
        <f t="shared" si="8"/>
        <v>13.946341463414633</v>
      </c>
    </row>
    <row r="94" spans="3:13" ht="15.75" customHeight="1">
      <c r="C94" s="3">
        <v>3</v>
      </c>
      <c r="D94" s="3"/>
      <c r="E94" s="3">
        <v>3</v>
      </c>
      <c r="G94" s="3" t="s">
        <v>54</v>
      </c>
      <c r="I94" s="4" t="s">
        <v>55</v>
      </c>
      <c r="J94" s="7">
        <v>5.72</v>
      </c>
      <c r="K94" s="7">
        <f t="shared" si="6"/>
        <v>2.7902439024390246</v>
      </c>
      <c r="L94" s="7">
        <f t="shared" si="7"/>
        <v>17.16</v>
      </c>
      <c r="M94" s="7">
        <f t="shared" si="8"/>
        <v>8.370731707317074</v>
      </c>
    </row>
    <row r="95" spans="3:13" ht="15.75" customHeight="1">
      <c r="C95" s="3">
        <v>3</v>
      </c>
      <c r="D95" s="3"/>
      <c r="E95" s="3">
        <v>3</v>
      </c>
      <c r="G95" s="3" t="s">
        <v>56</v>
      </c>
      <c r="I95" s="4" t="s">
        <v>57</v>
      </c>
      <c r="J95" s="7">
        <v>13.34</v>
      </c>
      <c r="K95" s="7">
        <f t="shared" si="6"/>
        <v>6.507317073170732</v>
      </c>
      <c r="L95" s="7">
        <f t="shared" si="7"/>
        <v>40.019999999999996</v>
      </c>
      <c r="M95" s="7">
        <f t="shared" si="8"/>
        <v>19.521951219512196</v>
      </c>
    </row>
    <row r="96" spans="10:13" ht="15.75" customHeight="1">
      <c r="J96" s="7"/>
      <c r="K96" s="7"/>
      <c r="L96" s="7"/>
      <c r="M96" s="7"/>
    </row>
    <row r="97" spans="10:13" ht="15.75" customHeight="1">
      <c r="J97" s="7"/>
      <c r="K97" s="7"/>
      <c r="L97" s="7"/>
      <c r="M97" s="7"/>
    </row>
    <row r="98" spans="10:13" ht="15.75" customHeight="1">
      <c r="J98" s="7"/>
      <c r="K98" s="7"/>
      <c r="L98" s="7"/>
      <c r="M98" s="7"/>
    </row>
    <row r="99" spans="10:13" ht="15.75" customHeight="1">
      <c r="J99" s="7"/>
      <c r="K99" s="7"/>
      <c r="L99" s="7"/>
      <c r="M99" s="7"/>
    </row>
    <row r="100" spans="10:13" ht="15.75" customHeight="1">
      <c r="J100" s="7"/>
      <c r="K100" s="7"/>
      <c r="L100" s="7"/>
      <c r="M100" s="7"/>
    </row>
    <row r="101" spans="10:13" ht="15.75" customHeight="1">
      <c r="J101" s="7"/>
      <c r="K101" s="7"/>
      <c r="L101" s="7"/>
      <c r="M101" s="7"/>
    </row>
    <row r="102" spans="10:13" ht="15.75" customHeight="1">
      <c r="J102" s="7"/>
      <c r="K102" s="7"/>
      <c r="L102" s="7"/>
      <c r="M102" s="7"/>
    </row>
    <row r="103" spans="1:13" ht="15.75" customHeight="1">
      <c r="A103" s="3"/>
      <c r="J103" s="7"/>
      <c r="K103" s="7"/>
      <c r="L103" s="7"/>
      <c r="M103" s="7"/>
    </row>
    <row r="104" spans="10:13" ht="15.75" customHeight="1">
      <c r="J104" s="7"/>
      <c r="K104" s="7"/>
      <c r="L104" s="7"/>
      <c r="M104" s="7"/>
    </row>
    <row r="105" spans="10:13" ht="15.75" customHeight="1">
      <c r="J105" s="7"/>
      <c r="K105" s="7"/>
      <c r="L105" s="7"/>
      <c r="M105" s="7"/>
    </row>
    <row r="106" spans="10:13" ht="15.75" customHeight="1">
      <c r="J106" s="7"/>
      <c r="K106" s="7"/>
      <c r="L106" s="7"/>
      <c r="M106" s="7"/>
    </row>
    <row r="107" spans="10:13" ht="15.75" customHeight="1">
      <c r="J107" s="7"/>
      <c r="K107" s="7"/>
      <c r="L107" s="7"/>
      <c r="M107" s="7"/>
    </row>
    <row r="108" spans="10:13" ht="15.75" customHeight="1">
      <c r="J108" s="7"/>
      <c r="K108" s="7"/>
      <c r="L108" s="7"/>
      <c r="M108" s="7"/>
    </row>
    <row r="109" spans="1:12" ht="15.75" customHeight="1">
      <c r="A109" s="3"/>
      <c r="B109" s="3"/>
      <c r="C109" s="3"/>
      <c r="D109" s="3"/>
      <c r="E109" s="3" t="s">
        <v>92</v>
      </c>
      <c r="F109" s="3" t="s">
        <v>90</v>
      </c>
      <c r="G109" s="3" t="s">
        <v>91</v>
      </c>
      <c r="H109" s="3" t="s">
        <v>115</v>
      </c>
      <c r="I109" s="4" t="s">
        <v>93</v>
      </c>
      <c r="J109" s="8" t="s">
        <v>359</v>
      </c>
      <c r="L109" s="4" t="s">
        <v>360</v>
      </c>
    </row>
    <row r="110" spans="10:13" ht="15.75" customHeight="1">
      <c r="J110" s="3" t="s">
        <v>349</v>
      </c>
      <c r="K110" s="3" t="s">
        <v>350</v>
      </c>
      <c r="L110" s="3" t="s">
        <v>349</v>
      </c>
      <c r="M110" s="3" t="s">
        <v>350</v>
      </c>
    </row>
    <row r="111" spans="1:13" ht="15.75" customHeight="1">
      <c r="A111" s="3">
        <v>1</v>
      </c>
      <c r="B111" s="3"/>
      <c r="C111" s="3"/>
      <c r="D111" s="3"/>
      <c r="E111" s="3">
        <v>1</v>
      </c>
      <c r="G111" s="3" t="s">
        <v>59</v>
      </c>
      <c r="I111" s="4" t="s">
        <v>58</v>
      </c>
      <c r="J111" s="7"/>
      <c r="K111" s="7"/>
      <c r="L111" s="7">
        <f>L113+L124+L135+L147</f>
        <v>25965.14</v>
      </c>
      <c r="M111" s="7">
        <f>M113+M124+M135+M147</f>
        <v>12665.92195121951</v>
      </c>
    </row>
    <row r="112" spans="1:13" ht="15.75" customHeight="1">
      <c r="A112" s="3"/>
      <c r="B112" s="3"/>
      <c r="C112" s="3"/>
      <c r="D112" s="3"/>
      <c r="J112" s="7"/>
      <c r="K112" s="7"/>
      <c r="L112" s="7"/>
      <c r="M112" s="7"/>
    </row>
    <row r="113" spans="1:13" ht="15.75" customHeight="1">
      <c r="A113" s="3"/>
      <c r="B113" s="3">
        <v>2</v>
      </c>
      <c r="C113" s="3"/>
      <c r="D113" s="3"/>
      <c r="E113" s="3">
        <v>1</v>
      </c>
      <c r="F113" s="3">
        <v>802106</v>
      </c>
      <c r="G113" s="3" t="s">
        <v>112</v>
      </c>
      <c r="H113" s="3" t="s">
        <v>150</v>
      </c>
      <c r="I113" s="4" t="s">
        <v>60</v>
      </c>
      <c r="J113" s="7"/>
      <c r="K113" s="7"/>
      <c r="L113" s="7">
        <f>SUM(L115:L122)</f>
        <v>13940.32</v>
      </c>
      <c r="M113" s="7">
        <f>SUM(M115:M122)</f>
        <v>6800.1560975609755</v>
      </c>
    </row>
    <row r="114" spans="1:13" ht="15.75" customHeight="1">
      <c r="A114" s="3"/>
      <c r="B114" s="3"/>
      <c r="C114" s="3"/>
      <c r="D114" s="3"/>
      <c r="J114" s="7"/>
      <c r="K114" s="7"/>
      <c r="L114" s="7"/>
      <c r="M114" s="7"/>
    </row>
    <row r="115" spans="1:13" ht="15.75" customHeight="1">
      <c r="A115" s="3"/>
      <c r="B115" s="3"/>
      <c r="C115" s="3">
        <v>3</v>
      </c>
      <c r="D115" s="3"/>
      <c r="E115" s="3">
        <v>1</v>
      </c>
      <c r="F115" s="5">
        <v>802110</v>
      </c>
      <c r="G115" s="3" t="s">
        <v>62</v>
      </c>
      <c r="H115" s="3" t="s">
        <v>152</v>
      </c>
      <c r="I115" s="4" t="s">
        <v>65</v>
      </c>
      <c r="J115" s="7">
        <v>3987.17</v>
      </c>
      <c r="K115" s="6">
        <f>J115/2.05</f>
        <v>1944.9609756097564</v>
      </c>
      <c r="L115" s="7">
        <f>J115*E115</f>
        <v>3987.17</v>
      </c>
      <c r="M115" s="7">
        <f>K115*E115</f>
        <v>1944.9609756097564</v>
      </c>
    </row>
    <row r="116" spans="1:13" ht="15.75" customHeight="1">
      <c r="A116" s="3"/>
      <c r="B116" s="3"/>
      <c r="C116" s="3">
        <v>3</v>
      </c>
      <c r="D116" s="3"/>
      <c r="E116" s="3">
        <v>1</v>
      </c>
      <c r="F116" s="5">
        <v>802109</v>
      </c>
      <c r="G116" s="3" t="s">
        <v>73</v>
      </c>
      <c r="H116" s="3" t="s">
        <v>151</v>
      </c>
      <c r="I116" s="4" t="s">
        <v>66</v>
      </c>
      <c r="J116" s="7">
        <v>3987.17</v>
      </c>
      <c r="K116" s="6">
        <f aca="true" t="shared" si="9" ref="K116:K154">J116/2.05</f>
        <v>1944.9609756097564</v>
      </c>
      <c r="L116" s="7">
        <f aca="true" t="shared" si="10" ref="L116:L154">J116*E116</f>
        <v>3987.17</v>
      </c>
      <c r="M116" s="7">
        <f aca="true" t="shared" si="11" ref="M116:M154">K116*E116</f>
        <v>1944.9609756097564</v>
      </c>
    </row>
    <row r="117" spans="1:13" ht="15.75" customHeight="1">
      <c r="A117" s="3"/>
      <c r="B117" s="3"/>
      <c r="C117" s="3">
        <v>3</v>
      </c>
      <c r="D117" s="3"/>
      <c r="E117" s="3">
        <v>4</v>
      </c>
      <c r="F117" s="5">
        <v>802123</v>
      </c>
      <c r="G117" s="3" t="s">
        <v>331</v>
      </c>
      <c r="H117" s="3" t="s">
        <v>154</v>
      </c>
      <c r="I117" s="4" t="s">
        <v>74</v>
      </c>
      <c r="J117" s="7">
        <v>7.37</v>
      </c>
      <c r="K117" s="6">
        <f t="shared" si="9"/>
        <v>3.5951219512195127</v>
      </c>
      <c r="L117" s="7">
        <f t="shared" si="10"/>
        <v>29.48</v>
      </c>
      <c r="M117" s="7">
        <f t="shared" si="11"/>
        <v>14.380487804878051</v>
      </c>
    </row>
    <row r="118" spans="1:13" ht="15.75" customHeight="1">
      <c r="A118" s="3"/>
      <c r="B118" s="3"/>
      <c r="C118" s="3">
        <v>3</v>
      </c>
      <c r="D118" s="3"/>
      <c r="E118" s="3">
        <v>4</v>
      </c>
      <c r="F118" s="5">
        <v>802127</v>
      </c>
      <c r="G118" s="3" t="s">
        <v>63</v>
      </c>
      <c r="H118" s="3" t="s">
        <v>153</v>
      </c>
      <c r="I118" s="4" t="s">
        <v>64</v>
      </c>
      <c r="J118" s="7">
        <v>62.36</v>
      </c>
      <c r="K118" s="6">
        <f t="shared" si="9"/>
        <v>30.419512195121953</v>
      </c>
      <c r="L118" s="7">
        <f t="shared" si="10"/>
        <v>249.44</v>
      </c>
      <c r="M118" s="7">
        <f t="shared" si="11"/>
        <v>121.67804878048781</v>
      </c>
    </row>
    <row r="119" spans="1:13" ht="15.75" customHeight="1">
      <c r="A119" s="3"/>
      <c r="B119" s="3"/>
      <c r="C119" s="3">
        <v>3</v>
      </c>
      <c r="D119" s="3"/>
      <c r="E119" s="3">
        <v>4</v>
      </c>
      <c r="F119" s="5">
        <v>802120</v>
      </c>
      <c r="G119" s="3" t="s">
        <v>67</v>
      </c>
      <c r="H119" s="3" t="s">
        <v>155</v>
      </c>
      <c r="I119" s="4" t="s">
        <v>68</v>
      </c>
      <c r="J119" s="7">
        <v>190.5</v>
      </c>
      <c r="K119" s="6">
        <f t="shared" si="9"/>
        <v>92.92682926829269</v>
      </c>
      <c r="L119" s="7">
        <f t="shared" si="10"/>
        <v>762</v>
      </c>
      <c r="M119" s="7">
        <f t="shared" si="11"/>
        <v>371.70731707317077</v>
      </c>
    </row>
    <row r="120" spans="1:13" ht="15.75" customHeight="1">
      <c r="A120" s="3"/>
      <c r="B120" s="3"/>
      <c r="C120" s="3">
        <v>3</v>
      </c>
      <c r="D120" s="3"/>
      <c r="E120" s="3">
        <v>2</v>
      </c>
      <c r="F120" s="5">
        <v>802115</v>
      </c>
      <c r="G120" s="3" t="s">
        <v>10</v>
      </c>
      <c r="H120" s="3" t="s">
        <v>138</v>
      </c>
      <c r="I120" s="4" t="s">
        <v>11</v>
      </c>
      <c r="J120" s="7">
        <v>15.24</v>
      </c>
      <c r="K120" s="6">
        <f t="shared" si="9"/>
        <v>7.434146341463415</v>
      </c>
      <c r="L120" s="7">
        <f t="shared" si="10"/>
        <v>30.48</v>
      </c>
      <c r="M120" s="7">
        <f t="shared" si="11"/>
        <v>14.86829268292683</v>
      </c>
    </row>
    <row r="121" spans="1:13" ht="15.75" customHeight="1">
      <c r="A121" s="3"/>
      <c r="B121" s="3"/>
      <c r="C121" s="3">
        <v>3</v>
      </c>
      <c r="D121" s="3"/>
      <c r="E121" s="3">
        <v>2</v>
      </c>
      <c r="F121" s="5">
        <v>802111</v>
      </c>
      <c r="G121" s="3" t="s">
        <v>69</v>
      </c>
      <c r="H121" s="3" t="s">
        <v>333</v>
      </c>
      <c r="I121" s="4" t="s">
        <v>72</v>
      </c>
      <c r="J121" s="7">
        <v>1723.39</v>
      </c>
      <c r="K121" s="6">
        <f t="shared" si="9"/>
        <v>840.6780487804879</v>
      </c>
      <c r="L121" s="7">
        <f t="shared" si="10"/>
        <v>3446.78</v>
      </c>
      <c r="M121" s="7">
        <f t="shared" si="11"/>
        <v>1681.3560975609757</v>
      </c>
    </row>
    <row r="122" spans="1:13" ht="15.75" customHeight="1">
      <c r="A122" s="3"/>
      <c r="B122" s="3"/>
      <c r="C122" s="3">
        <v>3</v>
      </c>
      <c r="D122" s="3"/>
      <c r="E122" s="3">
        <v>2</v>
      </c>
      <c r="F122" s="5">
        <v>802113</v>
      </c>
      <c r="G122" s="3" t="s">
        <v>70</v>
      </c>
      <c r="H122" s="3" t="s">
        <v>157</v>
      </c>
      <c r="I122" s="4" t="s">
        <v>71</v>
      </c>
      <c r="J122" s="7">
        <v>723.9</v>
      </c>
      <c r="K122" s="6">
        <f t="shared" si="9"/>
        <v>353.1219512195122</v>
      </c>
      <c r="L122" s="7">
        <f t="shared" si="10"/>
        <v>1447.8</v>
      </c>
      <c r="M122" s="7">
        <f t="shared" si="11"/>
        <v>706.2439024390244</v>
      </c>
    </row>
    <row r="123" spans="1:13" ht="15.75" customHeight="1">
      <c r="A123" s="3"/>
      <c r="B123" s="3"/>
      <c r="C123" s="3"/>
      <c r="D123" s="3"/>
      <c r="J123" s="7"/>
      <c r="K123" s="7"/>
      <c r="L123" s="7"/>
      <c r="M123" s="7"/>
    </row>
    <row r="124" spans="1:13" ht="15.75" customHeight="1">
      <c r="A124" s="3"/>
      <c r="B124" s="4" t="s">
        <v>325</v>
      </c>
      <c r="C124" s="3"/>
      <c r="D124" s="3"/>
      <c r="J124" s="7"/>
      <c r="K124" s="7"/>
      <c r="L124" s="7">
        <f>SUM(L126:L133)</f>
        <v>68.28</v>
      </c>
      <c r="M124" s="7">
        <f>SUM(M126:M133)</f>
        <v>33.307317073170736</v>
      </c>
    </row>
    <row r="125" spans="1:13" ht="15.75" customHeight="1">
      <c r="A125" s="3"/>
      <c r="J125" s="7"/>
      <c r="K125" s="7"/>
      <c r="L125" s="7"/>
      <c r="M125" s="7"/>
    </row>
    <row r="126" spans="1:13" ht="15.75" customHeight="1">
      <c r="A126" s="3"/>
      <c r="C126" s="3">
        <v>3</v>
      </c>
      <c r="E126" s="3">
        <v>4</v>
      </c>
      <c r="G126" s="3" t="s">
        <v>298</v>
      </c>
      <c r="I126" s="4" t="s">
        <v>302</v>
      </c>
      <c r="J126" s="7">
        <v>0.76</v>
      </c>
      <c r="K126" s="7">
        <f t="shared" si="9"/>
        <v>0.3707317073170732</v>
      </c>
      <c r="L126" s="7">
        <f t="shared" si="10"/>
        <v>3.04</v>
      </c>
      <c r="M126" s="7">
        <f t="shared" si="11"/>
        <v>1.482926829268293</v>
      </c>
    </row>
    <row r="127" spans="1:13" ht="15.75" customHeight="1">
      <c r="A127" s="3"/>
      <c r="C127" s="3">
        <v>3</v>
      </c>
      <c r="E127" s="3">
        <v>8</v>
      </c>
      <c r="G127" s="3" t="s">
        <v>290</v>
      </c>
      <c r="I127" s="4" t="s">
        <v>272</v>
      </c>
      <c r="J127" s="7">
        <v>0.25</v>
      </c>
      <c r="K127" s="7">
        <f t="shared" si="9"/>
        <v>0.12195121951219513</v>
      </c>
      <c r="L127" s="7">
        <f t="shared" si="10"/>
        <v>2</v>
      </c>
      <c r="M127" s="7">
        <f t="shared" si="11"/>
        <v>0.9756097560975611</v>
      </c>
    </row>
    <row r="128" spans="1:13" ht="15.75" customHeight="1">
      <c r="A128" s="3"/>
      <c r="C128" s="3">
        <v>3</v>
      </c>
      <c r="E128" s="3">
        <v>8</v>
      </c>
      <c r="G128" s="3" t="s">
        <v>299</v>
      </c>
      <c r="I128" s="4" t="s">
        <v>242</v>
      </c>
      <c r="J128" s="7">
        <v>0.32</v>
      </c>
      <c r="K128" s="7">
        <f t="shared" si="9"/>
        <v>0.15609756097560978</v>
      </c>
      <c r="L128" s="7">
        <f t="shared" si="10"/>
        <v>2.56</v>
      </c>
      <c r="M128" s="7">
        <f t="shared" si="11"/>
        <v>1.2487804878048783</v>
      </c>
    </row>
    <row r="129" spans="1:13" ht="15.75" customHeight="1">
      <c r="A129" s="3"/>
      <c r="C129" s="3">
        <v>3</v>
      </c>
      <c r="E129" s="3">
        <v>4</v>
      </c>
      <c r="G129" s="3" t="s">
        <v>258</v>
      </c>
      <c r="I129" s="4" t="s">
        <v>259</v>
      </c>
      <c r="J129" s="7">
        <v>0.89</v>
      </c>
      <c r="K129" s="7">
        <f t="shared" si="9"/>
        <v>0.4341463414634147</v>
      </c>
      <c r="L129" s="7">
        <f t="shared" si="10"/>
        <v>3.56</v>
      </c>
      <c r="M129" s="7">
        <f t="shared" si="11"/>
        <v>1.7365853658536587</v>
      </c>
    </row>
    <row r="130" spans="1:13" ht="15.75" customHeight="1">
      <c r="A130" s="3"/>
      <c r="C130" s="3">
        <v>3</v>
      </c>
      <c r="E130" s="3">
        <v>4</v>
      </c>
      <c r="G130" s="3" t="s">
        <v>300</v>
      </c>
      <c r="I130" s="4" t="s">
        <v>243</v>
      </c>
      <c r="J130" s="7">
        <v>3.75</v>
      </c>
      <c r="K130" s="7">
        <f t="shared" si="9"/>
        <v>1.829268292682927</v>
      </c>
      <c r="L130" s="7">
        <f t="shared" si="10"/>
        <v>15</v>
      </c>
      <c r="M130" s="7">
        <f t="shared" si="11"/>
        <v>7.317073170731708</v>
      </c>
    </row>
    <row r="131" spans="1:13" ht="15.75" customHeight="1">
      <c r="A131" s="3"/>
      <c r="C131" s="3">
        <v>3</v>
      </c>
      <c r="E131" s="3">
        <v>8</v>
      </c>
      <c r="G131" s="3" t="s">
        <v>279</v>
      </c>
      <c r="I131" s="4" t="s">
        <v>253</v>
      </c>
      <c r="J131" s="7">
        <v>1.02</v>
      </c>
      <c r="K131" s="7">
        <f t="shared" si="9"/>
        <v>0.49756097560975615</v>
      </c>
      <c r="L131" s="7">
        <f t="shared" si="10"/>
        <v>8.16</v>
      </c>
      <c r="M131" s="7">
        <f t="shared" si="11"/>
        <v>3.980487804878049</v>
      </c>
    </row>
    <row r="132" spans="1:13" ht="15.75" customHeight="1">
      <c r="A132" s="3"/>
      <c r="C132" s="3">
        <v>3</v>
      </c>
      <c r="E132" s="3">
        <v>12</v>
      </c>
      <c r="G132" s="3" t="s">
        <v>301</v>
      </c>
      <c r="I132" s="4" t="s">
        <v>274</v>
      </c>
      <c r="J132" s="7">
        <v>0.25</v>
      </c>
      <c r="K132" s="7">
        <f t="shared" si="9"/>
        <v>0.12195121951219513</v>
      </c>
      <c r="L132" s="7">
        <f t="shared" si="10"/>
        <v>3</v>
      </c>
      <c r="M132" s="7">
        <f t="shared" si="11"/>
        <v>1.4634146341463417</v>
      </c>
    </row>
    <row r="133" spans="1:13" ht="15.75" customHeight="1">
      <c r="A133" s="3"/>
      <c r="C133" s="3">
        <v>3</v>
      </c>
      <c r="E133" s="3">
        <v>8</v>
      </c>
      <c r="G133" s="3" t="s">
        <v>303</v>
      </c>
      <c r="I133" s="4" t="s">
        <v>246</v>
      </c>
      <c r="J133" s="7">
        <v>3.87</v>
      </c>
      <c r="K133" s="7">
        <f t="shared" si="9"/>
        <v>1.8878048780487806</v>
      </c>
      <c r="L133" s="7">
        <f t="shared" si="10"/>
        <v>30.96</v>
      </c>
      <c r="M133" s="7">
        <f t="shared" si="11"/>
        <v>15.102439024390245</v>
      </c>
    </row>
    <row r="134" spans="1:13" ht="15.75" customHeight="1">
      <c r="A134" s="3"/>
      <c r="J134" s="7"/>
      <c r="K134" s="7"/>
      <c r="L134" s="7"/>
      <c r="M134" s="7"/>
    </row>
    <row r="135" spans="1:13" ht="15.75" customHeight="1">
      <c r="A135" s="3"/>
      <c r="B135" s="3">
        <v>2</v>
      </c>
      <c r="C135" s="3"/>
      <c r="D135" s="3"/>
      <c r="E135" s="3">
        <v>1</v>
      </c>
      <c r="F135" s="3">
        <v>802105</v>
      </c>
      <c r="G135" s="3" t="s">
        <v>61</v>
      </c>
      <c r="H135" s="3" t="s">
        <v>158</v>
      </c>
      <c r="I135" s="4" t="s">
        <v>75</v>
      </c>
      <c r="J135" s="7"/>
      <c r="K135" s="7"/>
      <c r="L135" s="7">
        <f>SUM(L137:L145)</f>
        <v>11894.580000000002</v>
      </c>
      <c r="M135" s="7">
        <f>SUM(M137:M145)</f>
        <v>5802.234146341463</v>
      </c>
    </row>
    <row r="136" spans="2:13" ht="15.75" customHeight="1">
      <c r="B136" s="3"/>
      <c r="C136" s="3"/>
      <c r="D136" s="3"/>
      <c r="J136" s="7"/>
      <c r="K136" s="7"/>
      <c r="L136" s="7"/>
      <c r="M136" s="7"/>
    </row>
    <row r="137" spans="2:13" ht="15.75" customHeight="1">
      <c r="B137" s="3"/>
      <c r="C137" s="3">
        <v>3</v>
      </c>
      <c r="D137" s="3"/>
      <c r="E137" s="3">
        <v>1</v>
      </c>
      <c r="F137" s="5">
        <v>802108</v>
      </c>
      <c r="G137" s="3" t="s">
        <v>76</v>
      </c>
      <c r="H137" s="3" t="s">
        <v>159</v>
      </c>
      <c r="I137" s="4" t="s">
        <v>77</v>
      </c>
      <c r="J137" s="7">
        <v>3025.14</v>
      </c>
      <c r="K137" s="6">
        <f t="shared" si="9"/>
        <v>1475.6780487804879</v>
      </c>
      <c r="L137" s="7">
        <f t="shared" si="10"/>
        <v>3025.14</v>
      </c>
      <c r="M137" s="7">
        <f t="shared" si="11"/>
        <v>1475.6780487804879</v>
      </c>
    </row>
    <row r="138" spans="2:13" ht="15.75" customHeight="1">
      <c r="B138" s="3"/>
      <c r="C138" s="3">
        <v>3</v>
      </c>
      <c r="D138" s="3"/>
      <c r="E138" s="3">
        <v>1</v>
      </c>
      <c r="F138" s="5">
        <v>802107</v>
      </c>
      <c r="G138" s="3" t="s">
        <v>79</v>
      </c>
      <c r="H138" s="3" t="s">
        <v>160</v>
      </c>
      <c r="I138" s="4" t="s">
        <v>78</v>
      </c>
      <c r="J138" s="7">
        <v>3025.14</v>
      </c>
      <c r="K138" s="6">
        <f t="shared" si="9"/>
        <v>1475.6780487804879</v>
      </c>
      <c r="L138" s="7">
        <f t="shared" si="10"/>
        <v>3025.14</v>
      </c>
      <c r="M138" s="7">
        <f t="shared" si="11"/>
        <v>1475.6780487804879</v>
      </c>
    </row>
    <row r="139" spans="1:13" ht="15.75" customHeight="1">
      <c r="A139" s="3"/>
      <c r="B139" s="3"/>
      <c r="C139" s="3">
        <v>3</v>
      </c>
      <c r="D139" s="3"/>
      <c r="E139" s="3">
        <v>2</v>
      </c>
      <c r="F139" s="5">
        <v>802126</v>
      </c>
      <c r="G139" s="3" t="s">
        <v>80</v>
      </c>
      <c r="H139" s="3" t="s">
        <v>161</v>
      </c>
      <c r="I139" s="4" t="s">
        <v>81</v>
      </c>
      <c r="J139" s="7">
        <v>8</v>
      </c>
      <c r="K139" s="6">
        <f t="shared" si="9"/>
        <v>3.9024390243902443</v>
      </c>
      <c r="L139" s="7">
        <f t="shared" si="10"/>
        <v>16</v>
      </c>
      <c r="M139" s="7">
        <f t="shared" si="11"/>
        <v>7.8048780487804885</v>
      </c>
    </row>
    <row r="140" spans="2:13" ht="15.75" customHeight="1">
      <c r="B140" s="3"/>
      <c r="C140" s="3">
        <v>3</v>
      </c>
      <c r="D140" s="3"/>
      <c r="E140" s="3">
        <v>2</v>
      </c>
      <c r="F140" s="5">
        <v>802117</v>
      </c>
      <c r="G140" s="3" t="s">
        <v>82</v>
      </c>
      <c r="H140" s="3" t="s">
        <v>162</v>
      </c>
      <c r="I140" s="4" t="s">
        <v>13</v>
      </c>
      <c r="J140" s="7">
        <v>11.18</v>
      </c>
      <c r="K140" s="6">
        <f t="shared" si="9"/>
        <v>5.453658536585366</v>
      </c>
      <c r="L140" s="7">
        <f t="shared" si="10"/>
        <v>22.36</v>
      </c>
      <c r="M140" s="7">
        <f t="shared" si="11"/>
        <v>10.907317073170733</v>
      </c>
    </row>
    <row r="141" spans="2:13" ht="15.75" customHeight="1">
      <c r="B141" s="3"/>
      <c r="C141" s="3">
        <v>3</v>
      </c>
      <c r="D141" s="3"/>
      <c r="E141" s="3">
        <v>2</v>
      </c>
      <c r="F141" s="5">
        <v>802122</v>
      </c>
      <c r="G141" s="3" t="s">
        <v>83</v>
      </c>
      <c r="H141" s="3" t="s">
        <v>163</v>
      </c>
      <c r="I141" s="4" t="s">
        <v>84</v>
      </c>
      <c r="J141" s="7">
        <v>19.05</v>
      </c>
      <c r="K141" s="6">
        <f t="shared" si="9"/>
        <v>9.29268292682927</v>
      </c>
      <c r="L141" s="7">
        <f t="shared" si="10"/>
        <v>38.1</v>
      </c>
      <c r="M141" s="7">
        <f t="shared" si="11"/>
        <v>18.58536585365854</v>
      </c>
    </row>
    <row r="142" spans="2:13" ht="15.75" customHeight="1">
      <c r="B142" s="3"/>
      <c r="C142" s="3">
        <v>3</v>
      </c>
      <c r="D142" s="3"/>
      <c r="E142" s="3">
        <v>2</v>
      </c>
      <c r="F142" s="5">
        <v>802119</v>
      </c>
      <c r="G142" s="3" t="s">
        <v>85</v>
      </c>
      <c r="H142" s="3" t="s">
        <v>164</v>
      </c>
      <c r="I142" s="4" t="s">
        <v>86</v>
      </c>
      <c r="J142" s="7">
        <v>22.61</v>
      </c>
      <c r="K142" s="6">
        <f t="shared" si="9"/>
        <v>11.029268292682927</v>
      </c>
      <c r="L142" s="7">
        <f t="shared" si="10"/>
        <v>45.22</v>
      </c>
      <c r="M142" s="7">
        <f t="shared" si="11"/>
        <v>22.058536585365854</v>
      </c>
    </row>
    <row r="143" spans="2:13" ht="15.75" customHeight="1">
      <c r="B143" s="3"/>
      <c r="C143" s="3">
        <v>3</v>
      </c>
      <c r="D143" s="3"/>
      <c r="E143" s="3">
        <v>2</v>
      </c>
      <c r="F143" s="5">
        <v>802111</v>
      </c>
      <c r="G143" s="3" t="s">
        <v>69</v>
      </c>
      <c r="H143" s="3" t="s">
        <v>333</v>
      </c>
      <c r="I143" s="4" t="s">
        <v>72</v>
      </c>
      <c r="J143" s="7">
        <v>1723.39</v>
      </c>
      <c r="K143" s="6">
        <f t="shared" si="9"/>
        <v>840.6780487804879</v>
      </c>
      <c r="L143" s="7">
        <f t="shared" si="10"/>
        <v>3446.78</v>
      </c>
      <c r="M143" s="7">
        <f t="shared" si="11"/>
        <v>1681.3560975609757</v>
      </c>
    </row>
    <row r="144" spans="2:13" ht="15.75" customHeight="1">
      <c r="B144" s="3"/>
      <c r="C144" s="3">
        <v>3</v>
      </c>
      <c r="D144" s="3"/>
      <c r="E144" s="3">
        <v>2</v>
      </c>
      <c r="F144" s="5">
        <v>802112</v>
      </c>
      <c r="G144" s="3" t="s">
        <v>87</v>
      </c>
      <c r="H144" s="3" t="s">
        <v>165</v>
      </c>
      <c r="I144" s="4" t="s">
        <v>88</v>
      </c>
      <c r="J144" s="7">
        <v>1041.4</v>
      </c>
      <c r="K144" s="6">
        <f t="shared" si="9"/>
        <v>508.0000000000001</v>
      </c>
      <c r="L144" s="7">
        <f t="shared" si="10"/>
        <v>2082.8</v>
      </c>
      <c r="M144" s="7">
        <f t="shared" si="11"/>
        <v>1016.0000000000002</v>
      </c>
    </row>
    <row r="145" spans="2:13" ht="15.75" customHeight="1">
      <c r="B145" s="3"/>
      <c r="C145" s="3">
        <v>3</v>
      </c>
      <c r="D145" s="3"/>
      <c r="E145" s="3">
        <v>2</v>
      </c>
      <c r="F145" s="5">
        <v>802266</v>
      </c>
      <c r="G145" s="3" t="s">
        <v>330</v>
      </c>
      <c r="I145" s="4" t="s">
        <v>89</v>
      </c>
      <c r="J145" s="7">
        <v>96.52</v>
      </c>
      <c r="K145" s="6">
        <f t="shared" si="9"/>
        <v>47.082926829268295</v>
      </c>
      <c r="L145" s="7">
        <f t="shared" si="10"/>
        <v>193.04</v>
      </c>
      <c r="M145" s="7">
        <f t="shared" si="11"/>
        <v>94.16585365853659</v>
      </c>
    </row>
    <row r="146" spans="3:13" ht="15.75" customHeight="1">
      <c r="C146" s="3"/>
      <c r="D146" s="3"/>
      <c r="J146" s="7"/>
      <c r="K146" s="7"/>
      <c r="L146" s="7"/>
      <c r="M146" s="7"/>
    </row>
    <row r="147" spans="2:13" ht="15.75" customHeight="1">
      <c r="B147" s="4" t="s">
        <v>325</v>
      </c>
      <c r="C147" s="3"/>
      <c r="D147" s="3"/>
      <c r="J147" s="7"/>
      <c r="K147" s="7"/>
      <c r="L147" s="7">
        <f>SUM(L149:L154)</f>
        <v>61.959999999999994</v>
      </c>
      <c r="M147" s="7">
        <f>SUM(M149:M154)</f>
        <v>30.22439024390244</v>
      </c>
    </row>
    <row r="148" spans="10:13" ht="15.75" customHeight="1">
      <c r="J148" s="7"/>
      <c r="K148" s="7"/>
      <c r="L148" s="7"/>
      <c r="M148" s="7"/>
    </row>
    <row r="149" spans="3:13" ht="15.75" customHeight="1">
      <c r="C149" s="3">
        <v>3</v>
      </c>
      <c r="E149" s="3">
        <v>8</v>
      </c>
      <c r="G149" s="3" t="s">
        <v>304</v>
      </c>
      <c r="I149" s="4" t="s">
        <v>270</v>
      </c>
      <c r="J149" s="7">
        <v>0.32</v>
      </c>
      <c r="K149" s="7">
        <f t="shared" si="9"/>
        <v>0.15609756097560978</v>
      </c>
      <c r="L149" s="7">
        <f t="shared" si="10"/>
        <v>2.56</v>
      </c>
      <c r="M149" s="7">
        <f t="shared" si="11"/>
        <v>1.2487804878048783</v>
      </c>
    </row>
    <row r="150" spans="3:13" ht="15.75" customHeight="1">
      <c r="C150" s="3">
        <v>3</v>
      </c>
      <c r="E150" s="3">
        <v>2</v>
      </c>
      <c r="G150" s="3" t="s">
        <v>260</v>
      </c>
      <c r="I150" s="4" t="s">
        <v>275</v>
      </c>
      <c r="J150" s="7">
        <v>1.14</v>
      </c>
      <c r="K150" s="7">
        <f t="shared" si="9"/>
        <v>0.5560975609756098</v>
      </c>
      <c r="L150" s="7">
        <f t="shared" si="10"/>
        <v>2.28</v>
      </c>
      <c r="M150" s="7">
        <f t="shared" si="11"/>
        <v>1.1121951219512196</v>
      </c>
    </row>
    <row r="151" spans="3:13" ht="15.75" customHeight="1">
      <c r="C151" s="3">
        <v>3</v>
      </c>
      <c r="E151" s="3">
        <v>4</v>
      </c>
      <c r="G151" s="3" t="s">
        <v>300</v>
      </c>
      <c r="I151" s="4" t="s">
        <v>243</v>
      </c>
      <c r="J151" s="7">
        <v>3.75</v>
      </c>
      <c r="K151" s="7">
        <f t="shared" si="9"/>
        <v>1.829268292682927</v>
      </c>
      <c r="L151" s="7">
        <f t="shared" si="10"/>
        <v>15</v>
      </c>
      <c r="M151" s="7">
        <f t="shared" si="11"/>
        <v>7.317073170731708</v>
      </c>
    </row>
    <row r="152" spans="3:13" ht="15.75" customHeight="1">
      <c r="C152" s="3">
        <v>3</v>
      </c>
      <c r="E152" s="3">
        <v>8</v>
      </c>
      <c r="G152" s="3" t="s">
        <v>303</v>
      </c>
      <c r="I152" s="4" t="s">
        <v>246</v>
      </c>
      <c r="J152" s="7">
        <v>3.87</v>
      </c>
      <c r="K152" s="7">
        <f t="shared" si="9"/>
        <v>1.8878048780487806</v>
      </c>
      <c r="L152" s="7">
        <f t="shared" si="10"/>
        <v>30.96</v>
      </c>
      <c r="M152" s="7">
        <f t="shared" si="11"/>
        <v>15.102439024390245</v>
      </c>
    </row>
    <row r="153" spans="3:13" ht="15.75" customHeight="1">
      <c r="C153" s="3">
        <v>3</v>
      </c>
      <c r="E153" s="3">
        <v>8</v>
      </c>
      <c r="G153" s="3" t="s">
        <v>279</v>
      </c>
      <c r="I153" s="4" t="s">
        <v>253</v>
      </c>
      <c r="J153" s="7">
        <v>1.02</v>
      </c>
      <c r="K153" s="7">
        <f t="shared" si="9"/>
        <v>0.49756097560975615</v>
      </c>
      <c r="L153" s="7">
        <f t="shared" si="10"/>
        <v>8.16</v>
      </c>
      <c r="M153" s="7">
        <f t="shared" si="11"/>
        <v>3.980487804878049</v>
      </c>
    </row>
    <row r="154" spans="3:13" ht="15.75" customHeight="1">
      <c r="C154" s="3">
        <v>3</v>
      </c>
      <c r="E154" s="3">
        <v>12</v>
      </c>
      <c r="G154" s="3" t="s">
        <v>301</v>
      </c>
      <c r="I154" s="4" t="s">
        <v>274</v>
      </c>
      <c r="J154" s="7">
        <v>0.25</v>
      </c>
      <c r="K154" s="7">
        <f t="shared" si="9"/>
        <v>0.12195121951219513</v>
      </c>
      <c r="L154" s="7">
        <f t="shared" si="10"/>
        <v>3</v>
      </c>
      <c r="M154" s="7">
        <f t="shared" si="11"/>
        <v>1.4634146341463417</v>
      </c>
    </row>
    <row r="155" spans="10:13" ht="15.75" customHeight="1">
      <c r="J155" s="7"/>
      <c r="K155" s="7"/>
      <c r="L155" s="7"/>
      <c r="M155" s="7"/>
    </row>
    <row r="156" spans="10:13" ht="15.75" customHeight="1">
      <c r="J156" s="7"/>
      <c r="K156" s="7"/>
      <c r="L156" s="7"/>
      <c r="M156" s="7"/>
    </row>
    <row r="157" spans="10:13" ht="15.75" customHeight="1">
      <c r="J157" s="7"/>
      <c r="K157" s="7"/>
      <c r="L157" s="7"/>
      <c r="M157" s="7"/>
    </row>
    <row r="158" spans="10:13" ht="15.75" customHeight="1">
      <c r="J158" s="7"/>
      <c r="K158" s="7"/>
      <c r="L158" s="7"/>
      <c r="M158" s="7"/>
    </row>
    <row r="159" spans="10:13" ht="15.75" customHeight="1">
      <c r="J159" s="7"/>
      <c r="K159" s="7"/>
      <c r="L159" s="7"/>
      <c r="M159" s="7"/>
    </row>
    <row r="160" spans="10:13" ht="15.75" customHeight="1">
      <c r="J160" s="7"/>
      <c r="K160" s="7"/>
      <c r="L160" s="7"/>
      <c r="M160" s="7"/>
    </row>
    <row r="161" spans="10:13" ht="15.75" customHeight="1">
      <c r="J161" s="7"/>
      <c r="K161" s="7"/>
      <c r="L161" s="7"/>
      <c r="M161" s="7"/>
    </row>
    <row r="162" spans="10:13" ht="15.75" customHeight="1">
      <c r="J162" s="7"/>
      <c r="K162" s="7"/>
      <c r="L162" s="7"/>
      <c r="M162" s="7"/>
    </row>
    <row r="163" spans="1:12" ht="15.75" customHeight="1">
      <c r="A163" s="3"/>
      <c r="B163" s="3"/>
      <c r="C163" s="3"/>
      <c r="D163" s="3"/>
      <c r="E163" s="3" t="s">
        <v>92</v>
      </c>
      <c r="F163" s="3" t="s">
        <v>90</v>
      </c>
      <c r="G163" s="3" t="s">
        <v>91</v>
      </c>
      <c r="H163" s="3" t="s">
        <v>115</v>
      </c>
      <c r="I163" s="4" t="s">
        <v>93</v>
      </c>
      <c r="J163" s="8" t="s">
        <v>359</v>
      </c>
      <c r="L163" s="4" t="s">
        <v>360</v>
      </c>
    </row>
    <row r="164" spans="10:13" ht="15.75" customHeight="1">
      <c r="J164" s="3" t="s">
        <v>349</v>
      </c>
      <c r="K164" s="3" t="s">
        <v>350</v>
      </c>
      <c r="L164" s="3" t="s">
        <v>349</v>
      </c>
      <c r="M164" s="3" t="s">
        <v>350</v>
      </c>
    </row>
    <row r="165" spans="10:13" ht="15.75" customHeight="1">
      <c r="J165" s="7"/>
      <c r="K165" s="7"/>
      <c r="L165" s="7"/>
      <c r="M165" s="7"/>
    </row>
    <row r="166" spans="1:13" ht="15.75" customHeight="1">
      <c r="A166" s="3">
        <v>1</v>
      </c>
      <c r="B166" s="3"/>
      <c r="C166" s="3"/>
      <c r="D166" s="3"/>
      <c r="E166" s="3">
        <v>1</v>
      </c>
      <c r="F166" s="3">
        <v>802280</v>
      </c>
      <c r="G166" s="3" t="s">
        <v>100</v>
      </c>
      <c r="I166" s="4" t="s">
        <v>114</v>
      </c>
      <c r="J166" s="7"/>
      <c r="K166" s="7"/>
      <c r="L166" s="7">
        <f>SUM(L168:L178)+L181</f>
        <v>9323.56</v>
      </c>
      <c r="M166" s="7">
        <f>SUM(M168:M178)+M181</f>
        <v>4548.078048780489</v>
      </c>
    </row>
    <row r="167" spans="1:13" ht="15.75" customHeight="1">
      <c r="A167" s="3"/>
      <c r="B167" s="3"/>
      <c r="C167" s="3"/>
      <c r="D167" s="3"/>
      <c r="J167" s="7"/>
      <c r="K167" s="7"/>
      <c r="L167" s="7"/>
      <c r="M167" s="7"/>
    </row>
    <row r="168" spans="1:13" ht="15.75" customHeight="1">
      <c r="A168" s="3"/>
      <c r="B168" s="3">
        <v>2</v>
      </c>
      <c r="C168" s="3"/>
      <c r="D168" s="3"/>
      <c r="E168" s="3">
        <v>1</v>
      </c>
      <c r="F168" s="5">
        <v>802257</v>
      </c>
      <c r="G168" s="3" t="s">
        <v>101</v>
      </c>
      <c r="I168" s="4" t="s">
        <v>95</v>
      </c>
      <c r="J168" s="7">
        <v>356.24</v>
      </c>
      <c r="K168" s="6">
        <f>J168/2.05</f>
        <v>173.7756097560976</v>
      </c>
      <c r="L168" s="7">
        <f>J168*E168</f>
        <v>356.24</v>
      </c>
      <c r="M168" s="7">
        <f>K168*E168</f>
        <v>173.7756097560976</v>
      </c>
    </row>
    <row r="169" spans="1:13" ht="15.75" customHeight="1">
      <c r="A169" s="3"/>
      <c r="B169" s="3">
        <v>2</v>
      </c>
      <c r="C169" s="3"/>
      <c r="D169" s="3"/>
      <c r="E169" s="3">
        <v>1</v>
      </c>
      <c r="F169" s="5">
        <v>802258</v>
      </c>
      <c r="G169" s="3" t="s">
        <v>105</v>
      </c>
      <c r="I169" s="4" t="s">
        <v>102</v>
      </c>
      <c r="J169" s="7">
        <v>4707.89</v>
      </c>
      <c r="K169" s="6">
        <f aca="true" t="shared" si="12" ref="K169:K185">J169/2.05</f>
        <v>2296.5317073170736</v>
      </c>
      <c r="L169" s="7">
        <f aca="true" t="shared" si="13" ref="L169:L178">J169*E169</f>
        <v>4707.89</v>
      </c>
      <c r="M169" s="7">
        <f aca="true" t="shared" si="14" ref="M169:M178">K169*E169</f>
        <v>2296.5317073170736</v>
      </c>
    </row>
    <row r="170" spans="1:13" ht="15.75" customHeight="1">
      <c r="A170" s="3"/>
      <c r="B170" s="3">
        <v>2</v>
      </c>
      <c r="C170" s="3"/>
      <c r="D170" s="3"/>
      <c r="E170" s="3">
        <v>1</v>
      </c>
      <c r="F170" s="5">
        <v>802259</v>
      </c>
      <c r="G170" s="3" t="s">
        <v>103</v>
      </c>
      <c r="I170" s="4" t="s">
        <v>97</v>
      </c>
      <c r="J170" s="7">
        <v>1112.52</v>
      </c>
      <c r="K170" s="6">
        <f t="shared" si="12"/>
        <v>542.6926829268293</v>
      </c>
      <c r="L170" s="7">
        <f t="shared" si="13"/>
        <v>1112.52</v>
      </c>
      <c r="M170" s="7">
        <f t="shared" si="14"/>
        <v>542.6926829268293</v>
      </c>
    </row>
    <row r="171" spans="1:13" ht="15.75" customHeight="1">
      <c r="A171" s="3"/>
      <c r="B171" s="3">
        <v>2</v>
      </c>
      <c r="C171" s="3"/>
      <c r="D171" s="3"/>
      <c r="E171" s="3">
        <v>1</v>
      </c>
      <c r="F171" s="5">
        <v>802260</v>
      </c>
      <c r="G171" s="3" t="s">
        <v>104</v>
      </c>
      <c r="I171" s="4" t="s">
        <v>98</v>
      </c>
      <c r="J171" s="7">
        <v>1040.77</v>
      </c>
      <c r="K171" s="6">
        <f t="shared" si="12"/>
        <v>507.6926829268293</v>
      </c>
      <c r="L171" s="7">
        <f t="shared" si="13"/>
        <v>1040.77</v>
      </c>
      <c r="M171" s="7">
        <f t="shared" si="14"/>
        <v>507.6926829268293</v>
      </c>
    </row>
    <row r="172" spans="1:13" ht="15.75" customHeight="1">
      <c r="A172" s="3"/>
      <c r="B172" s="3">
        <v>2</v>
      </c>
      <c r="C172" s="3"/>
      <c r="D172" s="3"/>
      <c r="E172" s="3">
        <v>4</v>
      </c>
      <c r="F172" s="5">
        <v>802261</v>
      </c>
      <c r="G172" s="3" t="s">
        <v>106</v>
      </c>
      <c r="I172" s="4" t="s">
        <v>306</v>
      </c>
      <c r="J172" s="7">
        <v>100.84</v>
      </c>
      <c r="K172" s="6">
        <f t="shared" si="12"/>
        <v>49.19024390243903</v>
      </c>
      <c r="L172" s="7">
        <f t="shared" si="13"/>
        <v>403.36</v>
      </c>
      <c r="M172" s="7">
        <f t="shared" si="14"/>
        <v>196.76097560975612</v>
      </c>
    </row>
    <row r="173" spans="2:13" ht="15.75" customHeight="1">
      <c r="B173" s="3">
        <v>2</v>
      </c>
      <c r="C173" s="3"/>
      <c r="D173" s="3"/>
      <c r="E173" s="3">
        <v>4</v>
      </c>
      <c r="F173" s="5">
        <v>802144</v>
      </c>
      <c r="G173" s="3" t="s">
        <v>108</v>
      </c>
      <c r="I173" s="4" t="s">
        <v>109</v>
      </c>
      <c r="J173" s="7">
        <v>111.13</v>
      </c>
      <c r="K173" s="6">
        <f t="shared" si="12"/>
        <v>54.20975609756098</v>
      </c>
      <c r="L173" s="7">
        <f t="shared" si="13"/>
        <v>444.52</v>
      </c>
      <c r="M173" s="7">
        <f t="shared" si="14"/>
        <v>216.8390243902439</v>
      </c>
    </row>
    <row r="174" spans="1:13" ht="15.75" customHeight="1">
      <c r="A174" s="3"/>
      <c r="B174" s="3">
        <v>2</v>
      </c>
      <c r="C174" s="3"/>
      <c r="D174" s="3"/>
      <c r="E174" s="3">
        <v>2</v>
      </c>
      <c r="F174" s="5">
        <v>802262</v>
      </c>
      <c r="G174" s="3" t="s">
        <v>110</v>
      </c>
      <c r="I174" s="4" t="s">
        <v>305</v>
      </c>
      <c r="J174" s="7">
        <v>194.95</v>
      </c>
      <c r="K174" s="6">
        <f t="shared" si="12"/>
        <v>95.09756097560975</v>
      </c>
      <c r="L174" s="7">
        <f t="shared" si="13"/>
        <v>389.9</v>
      </c>
      <c r="M174" s="7">
        <f t="shared" si="14"/>
        <v>190.1951219512195</v>
      </c>
    </row>
    <row r="175" spans="1:13" ht="15.75" customHeight="1">
      <c r="A175" s="3"/>
      <c r="B175" s="3">
        <v>2</v>
      </c>
      <c r="C175" s="3"/>
      <c r="D175" s="3"/>
      <c r="E175" s="3">
        <v>1</v>
      </c>
      <c r="F175" s="5">
        <v>802269</v>
      </c>
      <c r="G175" s="3" t="s">
        <v>111</v>
      </c>
      <c r="I175" s="4" t="s">
        <v>173</v>
      </c>
      <c r="J175" s="7">
        <v>232.16</v>
      </c>
      <c r="K175" s="6">
        <f t="shared" si="12"/>
        <v>113.24878048780488</v>
      </c>
      <c r="L175" s="7">
        <f t="shared" si="13"/>
        <v>232.16</v>
      </c>
      <c r="M175" s="7">
        <f t="shared" si="14"/>
        <v>113.24878048780488</v>
      </c>
    </row>
    <row r="176" spans="1:13" ht="15.75" customHeight="1">
      <c r="A176" s="3"/>
      <c r="B176" s="3">
        <v>2</v>
      </c>
      <c r="C176" s="3"/>
      <c r="D176" s="3"/>
      <c r="E176" s="3">
        <v>1</v>
      </c>
      <c r="F176" s="5">
        <v>802264</v>
      </c>
      <c r="G176" s="3" t="s">
        <v>107</v>
      </c>
      <c r="I176" s="4" t="s">
        <v>172</v>
      </c>
      <c r="J176" s="7">
        <v>614.68</v>
      </c>
      <c r="K176" s="6">
        <f t="shared" si="12"/>
        <v>299.8439024390244</v>
      </c>
      <c r="L176" s="7">
        <f t="shared" si="13"/>
        <v>614.68</v>
      </c>
      <c r="M176" s="7">
        <f t="shared" si="14"/>
        <v>299.8439024390244</v>
      </c>
    </row>
    <row r="177" spans="1:13" ht="15.75" customHeight="1">
      <c r="A177" s="4" t="s">
        <v>310</v>
      </c>
      <c r="B177" s="3">
        <v>2</v>
      </c>
      <c r="C177" s="3"/>
      <c r="E177" s="3">
        <v>1</v>
      </c>
      <c r="F177" s="3">
        <v>802263</v>
      </c>
      <c r="G177" s="3" t="s">
        <v>291</v>
      </c>
      <c r="I177" s="4" t="s">
        <v>292</v>
      </c>
      <c r="J177" s="7"/>
      <c r="K177" s="7">
        <f t="shared" si="12"/>
        <v>0</v>
      </c>
      <c r="L177" s="7">
        <f t="shared" si="13"/>
        <v>0</v>
      </c>
      <c r="M177" s="7">
        <f t="shared" si="14"/>
        <v>0</v>
      </c>
    </row>
    <row r="178" spans="1:13" ht="15.75" customHeight="1">
      <c r="A178" s="4" t="s">
        <v>310</v>
      </c>
      <c r="B178" s="3">
        <v>2</v>
      </c>
      <c r="E178" s="3">
        <v>2</v>
      </c>
      <c r="F178" s="3">
        <v>802141</v>
      </c>
      <c r="G178" s="3" t="s">
        <v>118</v>
      </c>
      <c r="H178" s="3" t="s">
        <v>170</v>
      </c>
      <c r="I178" s="4" t="s">
        <v>99</v>
      </c>
      <c r="J178" s="7"/>
      <c r="K178" s="7">
        <f t="shared" si="12"/>
        <v>0</v>
      </c>
      <c r="L178" s="7">
        <f t="shared" si="13"/>
        <v>0</v>
      </c>
      <c r="M178" s="7">
        <f t="shared" si="14"/>
        <v>0</v>
      </c>
    </row>
    <row r="179" spans="10:13" ht="15.75" customHeight="1">
      <c r="J179" s="7"/>
      <c r="K179" s="7"/>
      <c r="L179" s="7"/>
      <c r="M179" s="7"/>
    </row>
    <row r="180" spans="11:13" ht="15.75" customHeight="1">
      <c r="K180" s="7"/>
      <c r="M180" s="7"/>
    </row>
    <row r="181" spans="1:13" ht="15.75" customHeight="1">
      <c r="A181" s="4" t="s">
        <v>352</v>
      </c>
      <c r="J181" s="7"/>
      <c r="K181" s="7"/>
      <c r="L181" s="7">
        <f>SUM(L183:L185)</f>
        <v>21.52</v>
      </c>
      <c r="M181" s="7">
        <f>SUM(M183:M185)</f>
        <v>10.497560975609755</v>
      </c>
    </row>
    <row r="182" spans="10:13" ht="15.75" customHeight="1">
      <c r="J182" s="7"/>
      <c r="K182" s="7"/>
      <c r="L182" s="7"/>
      <c r="M182" s="7"/>
    </row>
    <row r="183" spans="2:13" ht="15.75" customHeight="1">
      <c r="B183" s="3">
        <v>2</v>
      </c>
      <c r="E183" s="3">
        <v>1</v>
      </c>
      <c r="G183" s="3" t="s">
        <v>354</v>
      </c>
      <c r="I183" s="4" t="s">
        <v>353</v>
      </c>
      <c r="J183" s="7">
        <v>18.73</v>
      </c>
      <c r="K183" s="7">
        <f t="shared" si="12"/>
        <v>9.136585365853659</v>
      </c>
      <c r="L183" s="7">
        <f>J183*E183</f>
        <v>18.73</v>
      </c>
      <c r="M183" s="7">
        <f>K183*E183</f>
        <v>9.136585365853659</v>
      </c>
    </row>
    <row r="184" spans="2:13" ht="15.75" customHeight="1">
      <c r="B184" s="3">
        <v>2</v>
      </c>
      <c r="E184" s="3">
        <v>3</v>
      </c>
      <c r="G184" s="3" t="s">
        <v>355</v>
      </c>
      <c r="I184" s="4" t="s">
        <v>356</v>
      </c>
      <c r="J184" s="7">
        <v>0.7</v>
      </c>
      <c r="K184" s="7">
        <f t="shared" si="12"/>
        <v>0.34146341463414637</v>
      </c>
      <c r="L184" s="7">
        <f>J184*E184</f>
        <v>2.0999999999999996</v>
      </c>
      <c r="M184" s="7">
        <f>K184*E184</f>
        <v>1.024390243902439</v>
      </c>
    </row>
    <row r="185" spans="2:13" ht="15.75" customHeight="1">
      <c r="B185" s="3">
        <v>2</v>
      </c>
      <c r="E185" s="3">
        <v>3</v>
      </c>
      <c r="G185" s="3" t="s">
        <v>357</v>
      </c>
      <c r="I185" s="4" t="s">
        <v>358</v>
      </c>
      <c r="J185" s="7">
        <v>0.23</v>
      </c>
      <c r="K185" s="7">
        <f t="shared" si="12"/>
        <v>0.11219512195121953</v>
      </c>
      <c r="L185" s="7">
        <f>J185*E185</f>
        <v>0.6900000000000001</v>
      </c>
      <c r="M185" s="7">
        <f>K185*E185</f>
        <v>0.3365853658536586</v>
      </c>
    </row>
    <row r="186" spans="2:13" ht="15.75" customHeight="1">
      <c r="B186" s="3"/>
      <c r="J186" s="7"/>
      <c r="K186" s="7"/>
      <c r="L186" s="7"/>
      <c r="M186" s="7"/>
    </row>
    <row r="187" spans="2:13" ht="15.75" customHeight="1">
      <c r="B187" s="3"/>
      <c r="J187" s="7"/>
      <c r="K187" s="7"/>
      <c r="L187" s="7"/>
      <c r="M187" s="7"/>
    </row>
    <row r="188" spans="2:13" ht="15.75" customHeight="1">
      <c r="B188" s="3"/>
      <c r="J188" s="7"/>
      <c r="K188" s="7"/>
      <c r="L188" s="7"/>
      <c r="M188" s="7"/>
    </row>
    <row r="189" spans="2:13" ht="15.75" customHeight="1">
      <c r="B189" s="3"/>
      <c r="J189" s="7"/>
      <c r="K189" s="7"/>
      <c r="L189" s="7"/>
      <c r="M189" s="7"/>
    </row>
    <row r="190" spans="10:13" ht="15.75" customHeight="1">
      <c r="J190" s="7"/>
      <c r="K190" s="7"/>
      <c r="L190" s="7"/>
      <c r="M190" s="7"/>
    </row>
    <row r="191" spans="10:13" ht="15.75" customHeight="1">
      <c r="J191" s="7"/>
      <c r="K191" s="7"/>
      <c r="L191" s="7"/>
      <c r="M191" s="7"/>
    </row>
    <row r="192" spans="1:13" ht="15.75" customHeight="1">
      <c r="A192" s="3">
        <v>1</v>
      </c>
      <c r="B192" s="3"/>
      <c r="C192" s="3"/>
      <c r="D192" s="3"/>
      <c r="F192" s="3">
        <v>802279</v>
      </c>
      <c r="G192" s="3" t="s">
        <v>192</v>
      </c>
      <c r="I192" s="4" t="s">
        <v>174</v>
      </c>
      <c r="J192" s="7"/>
      <c r="K192" s="7"/>
      <c r="L192" s="7">
        <f>SUM(L194:L200)</f>
        <v>100.82</v>
      </c>
      <c r="M192" s="7">
        <f>SUM(M194:M200)</f>
        <v>49.180487804878055</v>
      </c>
    </row>
    <row r="193" spans="1:13" ht="15.75" customHeight="1">
      <c r="A193" s="3"/>
      <c r="B193" s="3"/>
      <c r="C193" s="3"/>
      <c r="D193" s="3"/>
      <c r="F193" s="4"/>
      <c r="J193" s="7"/>
      <c r="K193" s="7"/>
      <c r="L193" s="7"/>
      <c r="M193" s="7"/>
    </row>
    <row r="194" spans="1:13" ht="15.75" customHeight="1">
      <c r="A194" s="3"/>
      <c r="B194" s="3">
        <v>2</v>
      </c>
      <c r="C194" s="3"/>
      <c r="D194" s="3"/>
      <c r="E194" s="3">
        <v>1</v>
      </c>
      <c r="F194" s="3">
        <v>802270</v>
      </c>
      <c r="G194" s="3" t="s">
        <v>175</v>
      </c>
      <c r="H194" s="3" t="s">
        <v>316</v>
      </c>
      <c r="I194" s="4" t="s">
        <v>176</v>
      </c>
      <c r="J194" s="7">
        <v>11.43</v>
      </c>
      <c r="K194" s="6">
        <f aca="true" t="shared" si="15" ref="K194:K200">J194/2.05</f>
        <v>5.5756097560975615</v>
      </c>
      <c r="L194" s="7">
        <f aca="true" t="shared" si="16" ref="L194:L200">J194*E196</f>
        <v>11.43</v>
      </c>
      <c r="M194" s="7">
        <f aca="true" t="shared" si="17" ref="M194:M200">K194*E196</f>
        <v>5.5756097560975615</v>
      </c>
    </row>
    <row r="195" spans="1:13" ht="15.75" customHeight="1">
      <c r="A195" s="3"/>
      <c r="B195" s="3">
        <v>2</v>
      </c>
      <c r="C195" s="3"/>
      <c r="D195" s="3"/>
      <c r="E195" s="3">
        <v>1</v>
      </c>
      <c r="F195" s="3">
        <v>802271</v>
      </c>
      <c r="G195" s="3" t="s">
        <v>178</v>
      </c>
      <c r="H195" s="3" t="s">
        <v>317</v>
      </c>
      <c r="I195" s="4" t="s">
        <v>177</v>
      </c>
      <c r="J195" s="7">
        <v>11.43</v>
      </c>
      <c r="K195" s="6">
        <f t="shared" si="15"/>
        <v>5.5756097560975615</v>
      </c>
      <c r="L195" s="7">
        <f t="shared" si="16"/>
        <v>22.86</v>
      </c>
      <c r="M195" s="7">
        <f t="shared" si="17"/>
        <v>11.151219512195123</v>
      </c>
    </row>
    <row r="196" spans="1:13" ht="15.75" customHeight="1">
      <c r="A196" s="3"/>
      <c r="B196" s="3">
        <v>2</v>
      </c>
      <c r="C196" s="3"/>
      <c r="D196" s="3"/>
      <c r="E196" s="3">
        <v>1</v>
      </c>
      <c r="F196" s="3">
        <v>802272</v>
      </c>
      <c r="G196" s="3" t="s">
        <v>179</v>
      </c>
      <c r="H196" s="3" t="s">
        <v>318</v>
      </c>
      <c r="I196" s="4" t="s">
        <v>320</v>
      </c>
      <c r="J196" s="7">
        <v>12.19</v>
      </c>
      <c r="K196" s="6">
        <f t="shared" si="15"/>
        <v>5.946341463414634</v>
      </c>
      <c r="L196" s="7">
        <f t="shared" si="16"/>
        <v>48.76</v>
      </c>
      <c r="M196" s="7">
        <f t="shared" si="17"/>
        <v>23.785365853658536</v>
      </c>
    </row>
    <row r="197" spans="1:13" ht="15.75" customHeight="1">
      <c r="A197" s="3"/>
      <c r="B197" s="3">
        <v>2</v>
      </c>
      <c r="C197" s="3"/>
      <c r="D197" s="3"/>
      <c r="E197" s="3">
        <v>2</v>
      </c>
      <c r="F197" s="3">
        <v>802273</v>
      </c>
      <c r="G197" s="3" t="s">
        <v>180</v>
      </c>
      <c r="H197" s="3" t="s">
        <v>312</v>
      </c>
      <c r="I197" s="4" t="s">
        <v>322</v>
      </c>
      <c r="J197" s="7">
        <v>6.22</v>
      </c>
      <c r="K197" s="6">
        <f t="shared" si="15"/>
        <v>3.0341463414634147</v>
      </c>
      <c r="L197" s="7">
        <f t="shared" si="16"/>
        <v>12.44</v>
      </c>
      <c r="M197" s="7">
        <f t="shared" si="17"/>
        <v>6.068292682926829</v>
      </c>
    </row>
    <row r="198" spans="1:13" ht="15.75" customHeight="1">
      <c r="A198" s="3"/>
      <c r="B198" s="3">
        <v>2</v>
      </c>
      <c r="C198" s="3"/>
      <c r="D198" s="3"/>
      <c r="E198" s="3">
        <v>4</v>
      </c>
      <c r="F198" s="3">
        <v>802274</v>
      </c>
      <c r="G198" s="3" t="s">
        <v>181</v>
      </c>
      <c r="H198" s="3" t="s">
        <v>315</v>
      </c>
      <c r="I198" s="4" t="s">
        <v>321</v>
      </c>
      <c r="J198" s="7">
        <v>5.33</v>
      </c>
      <c r="K198" s="6">
        <f t="shared" si="15"/>
        <v>2.6</v>
      </c>
      <c r="L198" s="7">
        <f t="shared" si="16"/>
        <v>5.33</v>
      </c>
      <c r="M198" s="7">
        <f t="shared" si="17"/>
        <v>2.6</v>
      </c>
    </row>
    <row r="199" spans="1:13" ht="15.75" customHeight="1">
      <c r="A199" s="3"/>
      <c r="B199" s="3">
        <v>2</v>
      </c>
      <c r="C199" s="3"/>
      <c r="D199" s="3"/>
      <c r="E199" s="3">
        <v>2</v>
      </c>
      <c r="F199" s="3">
        <v>802275</v>
      </c>
      <c r="G199" s="3" t="s">
        <v>188</v>
      </c>
      <c r="H199" s="3" t="s">
        <v>311</v>
      </c>
      <c r="I199" s="4" t="s">
        <v>189</v>
      </c>
      <c r="J199" s="7">
        <v>6.22</v>
      </c>
      <c r="K199" s="6">
        <f t="shared" si="15"/>
        <v>3.0341463414634147</v>
      </c>
      <c r="L199" s="7">
        <f t="shared" si="16"/>
        <v>0</v>
      </c>
      <c r="M199" s="7">
        <f t="shared" si="17"/>
        <v>0</v>
      </c>
    </row>
    <row r="200" spans="1:13" ht="15.75" customHeight="1">
      <c r="A200" s="3"/>
      <c r="B200" s="3">
        <v>2</v>
      </c>
      <c r="C200" s="3"/>
      <c r="D200" s="3"/>
      <c r="E200" s="3">
        <v>1</v>
      </c>
      <c r="F200" s="3">
        <v>802276</v>
      </c>
      <c r="G200" s="3" t="s">
        <v>191</v>
      </c>
      <c r="H200" s="3" t="s">
        <v>314</v>
      </c>
      <c r="I200" s="4" t="s">
        <v>190</v>
      </c>
      <c r="J200" s="7">
        <v>23.5</v>
      </c>
      <c r="K200" s="6">
        <f t="shared" si="15"/>
        <v>11.463414634146343</v>
      </c>
      <c r="L200" s="7">
        <f t="shared" si="16"/>
        <v>0</v>
      </c>
      <c r="M200" s="7">
        <f t="shared" si="17"/>
        <v>0</v>
      </c>
    </row>
    <row r="201" ht="15.75" customHeight="1">
      <c r="A201" s="3"/>
    </row>
    <row r="202" spans="1:2" ht="15.75" customHeight="1">
      <c r="A202" s="3"/>
      <c r="B202" s="4" t="s">
        <v>323</v>
      </c>
    </row>
    <row r="203" spans="1:13" ht="15.75" customHeight="1">
      <c r="A203" s="3"/>
      <c r="J203" s="7"/>
      <c r="K203" s="7"/>
      <c r="L203" s="7"/>
      <c r="M203" s="7"/>
    </row>
    <row r="204" spans="2:13" ht="15.75" customHeight="1">
      <c r="B204" s="3">
        <v>2</v>
      </c>
      <c r="C204" s="3"/>
      <c r="D204" s="3"/>
      <c r="E204" s="3">
        <v>1</v>
      </c>
      <c r="F204" s="4"/>
      <c r="G204" s="3" t="s">
        <v>183</v>
      </c>
      <c r="I204" s="4" t="s">
        <v>182</v>
      </c>
      <c r="J204" s="7"/>
      <c r="K204" s="7"/>
      <c r="L204" s="7"/>
      <c r="M204" s="7"/>
    </row>
    <row r="205" spans="2:13" ht="15.75" customHeight="1">
      <c r="B205" s="3">
        <v>2</v>
      </c>
      <c r="C205" s="3"/>
      <c r="D205" s="3"/>
      <c r="E205" s="3">
        <v>1</v>
      </c>
      <c r="F205" s="4"/>
      <c r="G205" s="3" t="s">
        <v>184</v>
      </c>
      <c r="H205" s="3" t="s">
        <v>319</v>
      </c>
      <c r="I205" s="4" t="s">
        <v>185</v>
      </c>
      <c r="J205" s="7"/>
      <c r="K205" s="7"/>
      <c r="L205" s="7"/>
      <c r="M205" s="7"/>
    </row>
    <row r="206" spans="2:13" ht="15.75" customHeight="1">
      <c r="B206" s="3">
        <v>2</v>
      </c>
      <c r="C206" s="3"/>
      <c r="D206" s="3"/>
      <c r="E206" s="3">
        <v>2</v>
      </c>
      <c r="F206" s="4"/>
      <c r="G206" s="3" t="s">
        <v>186</v>
      </c>
      <c r="H206" s="3" t="s">
        <v>313</v>
      </c>
      <c r="I206" s="4" t="s">
        <v>187</v>
      </c>
      <c r="J206" s="7"/>
      <c r="K206" s="7"/>
      <c r="L206" s="7"/>
      <c r="M206" s="7"/>
    </row>
    <row r="207" spans="10:13" ht="15.75" customHeight="1">
      <c r="J207" s="7"/>
      <c r="K207" s="7"/>
      <c r="L207" s="7"/>
      <c r="M207" s="7"/>
    </row>
    <row r="208" spans="10:13" ht="15.75" customHeight="1">
      <c r="J208" s="7"/>
      <c r="K208" s="7"/>
      <c r="L208" s="7"/>
      <c r="M208" s="7"/>
    </row>
    <row r="209" spans="10:13" ht="15.75" customHeight="1">
      <c r="J209" s="7"/>
      <c r="K209" s="7"/>
      <c r="L209" s="7"/>
      <c r="M209" s="7"/>
    </row>
    <row r="210" spans="10:13" ht="15.75" customHeight="1">
      <c r="J210" s="7"/>
      <c r="K210" s="7"/>
      <c r="L210" s="7"/>
      <c r="M210" s="7"/>
    </row>
    <row r="211" spans="10:13" ht="15.75" customHeight="1">
      <c r="J211" s="7"/>
      <c r="K211" s="7"/>
      <c r="L211" s="7"/>
      <c r="M211" s="7"/>
    </row>
    <row r="212" spans="10:13" ht="15.75" customHeight="1">
      <c r="J212" s="7"/>
      <c r="K212" s="7"/>
      <c r="L212" s="7"/>
      <c r="M212" s="7"/>
    </row>
    <row r="213" spans="10:13" ht="15.75" customHeight="1">
      <c r="J213" s="7"/>
      <c r="K213" s="7"/>
      <c r="L213" s="7"/>
      <c r="M213" s="7"/>
    </row>
    <row r="214" spans="10:13" ht="15.75" customHeight="1">
      <c r="J214" s="7"/>
      <c r="K214" s="7"/>
      <c r="L214" s="7"/>
      <c r="M214" s="7"/>
    </row>
    <row r="215" spans="10:13" ht="15.75" customHeight="1">
      <c r="J215" s="7"/>
      <c r="K215" s="7"/>
      <c r="L215" s="7"/>
      <c r="M215" s="7"/>
    </row>
    <row r="216" spans="10:13" ht="15.75" customHeight="1">
      <c r="J216" s="7"/>
      <c r="K216" s="7"/>
      <c r="L216" s="7"/>
      <c r="M216" s="7"/>
    </row>
  </sheetData>
  <printOptions gridLines="1"/>
  <pageMargins left="0.75" right="0.75" top="1" bottom="1" header="0.5" footer="0.5"/>
  <pageSetup horizontalDpi="600" verticalDpi="600" orientation="portrait" scale="59" r:id="rId1"/>
  <headerFooter alignWithMargins="0">
    <oddHeader>&amp;CXT36 Pedestal
WAI Design</oddHeader>
    <oddFooter>&amp;L&amp;F&amp;CPage &amp;P&amp;R&amp;D</oddFooter>
  </headerFooter>
  <rowBreaks count="3" manualBreakCount="3">
    <brk id="54" max="12" man="1"/>
    <brk id="108" max="12" man="1"/>
    <brk id="16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12"/>
  <sheetViews>
    <sheetView tabSelected="1" view="pageBreakPreview" zoomScale="60" workbookViewId="0" topLeftCell="A1">
      <selection activeCell="A2" sqref="A2"/>
    </sheetView>
  </sheetViews>
  <sheetFormatPr defaultColWidth="9.140625" defaultRowHeight="12.75"/>
  <cols>
    <col min="1" max="1" width="4.57421875" style="3" customWidth="1"/>
    <col min="2" max="3" width="13.7109375" style="3" customWidth="1"/>
    <col min="4" max="4" width="14.7109375" style="3" customWidth="1"/>
    <col min="5" max="5" width="30.00390625" style="4" customWidth="1"/>
    <col min="6" max="8" width="6.7109375" style="10" customWidth="1"/>
    <col min="9" max="11" width="6.7109375" style="3" customWidth="1"/>
    <col min="12" max="14" width="27.421875" style="4" customWidth="1"/>
    <col min="15" max="16384" width="9.140625" style="4" customWidth="1"/>
  </cols>
  <sheetData>
    <row r="1" spans="1:8" ht="18" customHeight="1">
      <c r="A1" s="3" t="s">
        <v>92</v>
      </c>
      <c r="B1" s="3" t="s">
        <v>90</v>
      </c>
      <c r="C1" s="3" t="s">
        <v>91</v>
      </c>
      <c r="D1" s="3" t="s">
        <v>115</v>
      </c>
      <c r="E1" s="4" t="s">
        <v>93</v>
      </c>
      <c r="H1" s="10" t="s">
        <v>386</v>
      </c>
    </row>
    <row r="2" spans="1:11" ht="18" customHeight="1">
      <c r="A2" s="3" t="s">
        <v>363</v>
      </c>
      <c r="F2" s="12">
        <v>36992</v>
      </c>
      <c r="K2" s="3">
        <v>4</v>
      </c>
    </row>
    <row r="3" spans="3:12" ht="18" customHeight="1">
      <c r="C3" s="3" t="s">
        <v>326</v>
      </c>
      <c r="E3" s="4" t="s">
        <v>324</v>
      </c>
      <c r="F3" s="10" t="s">
        <v>382</v>
      </c>
      <c r="G3" s="10" t="s">
        <v>368</v>
      </c>
      <c r="H3" s="10" t="s">
        <v>369</v>
      </c>
      <c r="I3" s="10" t="s">
        <v>384</v>
      </c>
      <c r="J3" s="10" t="s">
        <v>387</v>
      </c>
      <c r="K3" s="10" t="s">
        <v>390</v>
      </c>
      <c r="L3" s="4" t="s">
        <v>367</v>
      </c>
    </row>
    <row r="4" ht="18" customHeight="1"/>
    <row r="5" spans="1:5" ht="18" customHeight="1">
      <c r="A5" s="3">
        <v>1</v>
      </c>
      <c r="B5" s="3">
        <v>802102</v>
      </c>
      <c r="C5" s="3" t="s">
        <v>0</v>
      </c>
      <c r="D5" s="3" t="s">
        <v>136</v>
      </c>
      <c r="E5" s="4" t="s">
        <v>1</v>
      </c>
    </row>
    <row r="6" ht="18" customHeight="1"/>
    <row r="7" spans="1:5" ht="18" customHeight="1">
      <c r="A7" s="3">
        <v>1</v>
      </c>
      <c r="B7" s="3">
        <v>802278</v>
      </c>
      <c r="C7" s="3" t="s">
        <v>2</v>
      </c>
      <c r="D7" s="3" t="s">
        <v>137</v>
      </c>
      <c r="E7" s="4" t="s">
        <v>3</v>
      </c>
    </row>
    <row r="8" ht="18" customHeight="1"/>
    <row r="9" spans="1:5" ht="18" customHeight="1">
      <c r="A9" s="3">
        <v>1</v>
      </c>
      <c r="B9" s="5">
        <v>802254</v>
      </c>
      <c r="C9" s="3" t="s">
        <v>4</v>
      </c>
      <c r="E9" s="4" t="s">
        <v>5</v>
      </c>
    </row>
    <row r="10" spans="1:5" ht="18" customHeight="1">
      <c r="A10" s="3">
        <v>1</v>
      </c>
      <c r="B10" s="5">
        <v>802255</v>
      </c>
      <c r="C10" s="3" t="s">
        <v>6</v>
      </c>
      <c r="E10" s="4" t="s">
        <v>7</v>
      </c>
    </row>
    <row r="11" spans="1:5" ht="18" customHeight="1">
      <c r="A11" s="3">
        <v>1</v>
      </c>
      <c r="B11" s="5">
        <v>802256</v>
      </c>
      <c r="C11" s="3" t="s">
        <v>9</v>
      </c>
      <c r="E11" s="4" t="s">
        <v>8</v>
      </c>
    </row>
    <row r="12" ht="18" customHeight="1">
      <c r="B12" s="5"/>
    </row>
    <row r="13" spans="1:12" ht="18" customHeight="1">
      <c r="A13" s="3">
        <v>2</v>
      </c>
      <c r="B13" s="5">
        <v>802115</v>
      </c>
      <c r="C13" s="3" t="s">
        <v>10</v>
      </c>
      <c r="D13" s="3" t="s">
        <v>138</v>
      </c>
      <c r="E13" s="4" t="s">
        <v>11</v>
      </c>
      <c r="F13" s="10">
        <v>4</v>
      </c>
      <c r="G13" s="10">
        <v>0</v>
      </c>
      <c r="H13" s="10">
        <v>2</v>
      </c>
      <c r="I13" s="10">
        <v>2</v>
      </c>
      <c r="J13" s="10">
        <f>F13-G13-H13-I13</f>
        <v>0</v>
      </c>
      <c r="K13" s="10">
        <f>A13*4</f>
        <v>8</v>
      </c>
      <c r="L13" s="4" t="s">
        <v>374</v>
      </c>
    </row>
    <row r="14" spans="1:11" ht="18" customHeight="1">
      <c r="A14" s="3">
        <v>2</v>
      </c>
      <c r="B14" s="5">
        <v>802116</v>
      </c>
      <c r="C14" s="3" t="s">
        <v>12</v>
      </c>
      <c r="D14" s="3" t="s">
        <v>142</v>
      </c>
      <c r="E14" s="4" t="s">
        <v>13</v>
      </c>
      <c r="F14" s="10">
        <v>4</v>
      </c>
      <c r="G14" s="10">
        <v>2</v>
      </c>
      <c r="H14" s="10">
        <v>2</v>
      </c>
      <c r="I14" s="10">
        <v>2</v>
      </c>
      <c r="J14" s="10">
        <f aca="true" t="shared" si="0" ref="J14:J29">F14-G14-H14-I14</f>
        <v>-2</v>
      </c>
      <c r="K14" s="10">
        <f aca="true" t="shared" si="1" ref="K14:K29">A14*4</f>
        <v>8</v>
      </c>
    </row>
    <row r="15" spans="1:11" ht="18" customHeight="1">
      <c r="A15" s="3">
        <v>2</v>
      </c>
      <c r="B15" s="5">
        <v>802118</v>
      </c>
      <c r="C15" s="3" t="s">
        <v>14</v>
      </c>
      <c r="D15" s="3" t="s">
        <v>139</v>
      </c>
      <c r="E15" s="4" t="s">
        <v>15</v>
      </c>
      <c r="F15" s="10">
        <v>4</v>
      </c>
      <c r="G15" s="10">
        <v>0</v>
      </c>
      <c r="H15" s="10">
        <v>2</v>
      </c>
      <c r="I15" s="10">
        <v>2</v>
      </c>
      <c r="J15" s="10">
        <f t="shared" si="0"/>
        <v>0</v>
      </c>
      <c r="K15" s="10">
        <f t="shared" si="1"/>
        <v>8</v>
      </c>
    </row>
    <row r="16" spans="1:11" ht="18" customHeight="1">
      <c r="A16" s="3">
        <v>2</v>
      </c>
      <c r="B16" s="5">
        <v>802121</v>
      </c>
      <c r="C16" s="3" t="s">
        <v>16</v>
      </c>
      <c r="D16" s="3" t="s">
        <v>140</v>
      </c>
      <c r="E16" s="4" t="s">
        <v>17</v>
      </c>
      <c r="F16" s="10">
        <v>4</v>
      </c>
      <c r="G16" s="10">
        <v>0</v>
      </c>
      <c r="H16" s="10">
        <v>2</v>
      </c>
      <c r="I16" s="10">
        <v>2</v>
      </c>
      <c r="J16" s="10">
        <f t="shared" si="0"/>
        <v>0</v>
      </c>
      <c r="K16" s="10">
        <f t="shared" si="1"/>
        <v>8</v>
      </c>
    </row>
    <row r="17" spans="1:11" ht="18" customHeight="1">
      <c r="A17" s="3">
        <v>2</v>
      </c>
      <c r="B17" s="5">
        <v>802124</v>
      </c>
      <c r="C17" s="3" t="s">
        <v>282</v>
      </c>
      <c r="D17" s="3" t="s">
        <v>283</v>
      </c>
      <c r="E17" s="4" t="s">
        <v>284</v>
      </c>
      <c r="F17" s="10">
        <v>2</v>
      </c>
      <c r="G17" s="10">
        <v>0</v>
      </c>
      <c r="H17" s="10">
        <v>2</v>
      </c>
      <c r="I17" s="10">
        <v>2</v>
      </c>
      <c r="J17" s="10">
        <f t="shared" si="0"/>
        <v>-2</v>
      </c>
      <c r="K17" s="10">
        <f t="shared" si="1"/>
        <v>8</v>
      </c>
    </row>
    <row r="18" spans="1:11" ht="18" customHeight="1">
      <c r="A18" s="3">
        <v>1</v>
      </c>
      <c r="B18" s="5">
        <v>802114</v>
      </c>
      <c r="C18" s="3" t="s">
        <v>18</v>
      </c>
      <c r="D18" s="3" t="s">
        <v>141</v>
      </c>
      <c r="E18" s="4" t="s">
        <v>19</v>
      </c>
      <c r="F18" s="10">
        <v>2</v>
      </c>
      <c r="G18" s="10">
        <v>0</v>
      </c>
      <c r="H18" s="10">
        <v>1</v>
      </c>
      <c r="I18" s="10">
        <v>1</v>
      </c>
      <c r="J18" s="10">
        <f t="shared" si="0"/>
        <v>0</v>
      </c>
      <c r="K18" s="10">
        <f t="shared" si="1"/>
        <v>4</v>
      </c>
    </row>
    <row r="19" spans="1:11" ht="18" customHeight="1">
      <c r="A19" s="3">
        <v>4</v>
      </c>
      <c r="B19" s="5">
        <v>802125</v>
      </c>
      <c r="C19" s="3" t="s">
        <v>20</v>
      </c>
      <c r="D19" s="3" t="s">
        <v>143</v>
      </c>
      <c r="E19" s="4" t="s">
        <v>21</v>
      </c>
      <c r="F19" s="10">
        <v>24</v>
      </c>
      <c r="G19" s="10">
        <v>0</v>
      </c>
      <c r="H19" s="10">
        <v>4</v>
      </c>
      <c r="I19" s="10">
        <v>4</v>
      </c>
      <c r="J19" s="10">
        <f t="shared" si="0"/>
        <v>16</v>
      </c>
      <c r="K19" s="10">
        <f t="shared" si="1"/>
        <v>16</v>
      </c>
    </row>
    <row r="20" spans="1:11" ht="18" customHeight="1">
      <c r="A20" s="3">
        <v>2</v>
      </c>
      <c r="B20" s="5">
        <v>802131</v>
      </c>
      <c r="C20" s="3" t="s">
        <v>22</v>
      </c>
      <c r="D20" s="3" t="s">
        <v>144</v>
      </c>
      <c r="E20" s="4" t="s">
        <v>307</v>
      </c>
      <c r="F20" s="10">
        <v>8</v>
      </c>
      <c r="G20" s="10">
        <v>0</v>
      </c>
      <c r="H20" s="10">
        <v>0</v>
      </c>
      <c r="I20" s="10">
        <v>2</v>
      </c>
      <c r="J20" s="10">
        <f t="shared" si="0"/>
        <v>6</v>
      </c>
      <c r="K20" s="10">
        <f t="shared" si="1"/>
        <v>8</v>
      </c>
    </row>
    <row r="21" spans="1:11" ht="18" customHeight="1">
      <c r="A21" s="3">
        <v>1</v>
      </c>
      <c r="B21" s="5">
        <v>802129</v>
      </c>
      <c r="C21" s="3" t="s">
        <v>23</v>
      </c>
      <c r="D21" s="3" t="s">
        <v>145</v>
      </c>
      <c r="E21" s="4" t="s">
        <v>24</v>
      </c>
      <c r="F21" s="10">
        <v>5</v>
      </c>
      <c r="G21" s="10">
        <v>0</v>
      </c>
      <c r="H21" s="10">
        <v>0</v>
      </c>
      <c r="I21" s="10">
        <v>1</v>
      </c>
      <c r="J21" s="10">
        <f t="shared" si="0"/>
        <v>4</v>
      </c>
      <c r="K21" s="10">
        <f t="shared" si="1"/>
        <v>4</v>
      </c>
    </row>
    <row r="22" spans="1:11" ht="18" customHeight="1">
      <c r="A22" s="3">
        <v>1</v>
      </c>
      <c r="B22" s="5">
        <v>802130</v>
      </c>
      <c r="C22" s="3" t="s">
        <v>26</v>
      </c>
      <c r="D22" s="3" t="s">
        <v>146</v>
      </c>
      <c r="E22" s="4" t="s">
        <v>25</v>
      </c>
      <c r="F22" s="10">
        <v>5</v>
      </c>
      <c r="G22" s="10">
        <v>0</v>
      </c>
      <c r="H22" s="10">
        <v>0</v>
      </c>
      <c r="I22" s="10">
        <v>1</v>
      </c>
      <c r="J22" s="10">
        <f t="shared" si="0"/>
        <v>4</v>
      </c>
      <c r="K22" s="10">
        <f t="shared" si="1"/>
        <v>4</v>
      </c>
    </row>
    <row r="23" spans="1:11" ht="18" customHeight="1">
      <c r="A23" s="3">
        <v>4</v>
      </c>
      <c r="B23" s="5">
        <v>802267</v>
      </c>
      <c r="C23" s="3" t="s">
        <v>193</v>
      </c>
      <c r="E23" s="4" t="s">
        <v>255</v>
      </c>
      <c r="F23" s="10">
        <v>8</v>
      </c>
      <c r="G23" s="10">
        <v>0</v>
      </c>
      <c r="H23" s="10">
        <v>4</v>
      </c>
      <c r="I23" s="10">
        <v>4</v>
      </c>
      <c r="J23" s="10">
        <f t="shared" si="0"/>
        <v>0</v>
      </c>
      <c r="K23" s="10">
        <f t="shared" si="1"/>
        <v>16</v>
      </c>
    </row>
    <row r="24" spans="1:11" ht="18" customHeight="1">
      <c r="A24" s="3">
        <v>4</v>
      </c>
      <c r="B24" s="5">
        <v>802268</v>
      </c>
      <c r="C24" s="3" t="s">
        <v>194</v>
      </c>
      <c r="E24" s="4" t="s">
        <v>256</v>
      </c>
      <c r="I24" s="10"/>
      <c r="J24" s="10"/>
      <c r="K24" s="10"/>
    </row>
    <row r="25" spans="1:11" ht="18" customHeight="1">
      <c r="A25" s="3">
        <v>1</v>
      </c>
      <c r="B25" s="5">
        <v>802073</v>
      </c>
      <c r="C25" s="3" t="s">
        <v>27</v>
      </c>
      <c r="D25" s="3" t="s">
        <v>147</v>
      </c>
      <c r="E25" s="4" t="s">
        <v>28</v>
      </c>
      <c r="F25" s="10">
        <v>4</v>
      </c>
      <c r="G25" s="10">
        <v>0</v>
      </c>
      <c r="H25" s="10">
        <v>0</v>
      </c>
      <c r="I25" s="10">
        <v>1</v>
      </c>
      <c r="J25" s="10">
        <f t="shared" si="0"/>
        <v>3</v>
      </c>
      <c r="K25" s="10">
        <f t="shared" si="1"/>
        <v>4</v>
      </c>
    </row>
    <row r="26" spans="1:11" ht="18" customHeight="1">
      <c r="A26" s="3">
        <v>1</v>
      </c>
      <c r="B26" s="5">
        <v>802084</v>
      </c>
      <c r="C26" s="3" t="s">
        <v>29</v>
      </c>
      <c r="D26" s="3" t="s">
        <v>133</v>
      </c>
      <c r="E26" s="4" t="s">
        <v>32</v>
      </c>
      <c r="F26" s="10">
        <v>6</v>
      </c>
      <c r="G26" s="10">
        <v>0</v>
      </c>
      <c r="H26" s="10">
        <v>0</v>
      </c>
      <c r="I26" s="10">
        <v>1</v>
      </c>
      <c r="J26" s="10">
        <f t="shared" si="0"/>
        <v>5</v>
      </c>
      <c r="K26" s="10">
        <f t="shared" si="1"/>
        <v>4</v>
      </c>
    </row>
    <row r="27" spans="1:11" ht="18" customHeight="1">
      <c r="A27" s="3">
        <v>1</v>
      </c>
      <c r="B27" s="5">
        <v>802085</v>
      </c>
      <c r="C27" s="3" t="s">
        <v>30</v>
      </c>
      <c r="D27" s="3" t="s">
        <v>132</v>
      </c>
      <c r="E27" s="4" t="s">
        <v>33</v>
      </c>
      <c r="F27" s="10">
        <v>6</v>
      </c>
      <c r="G27" s="10">
        <v>0</v>
      </c>
      <c r="H27" s="10">
        <v>0</v>
      </c>
      <c r="I27" s="10">
        <v>1</v>
      </c>
      <c r="J27" s="10">
        <f t="shared" si="0"/>
        <v>5</v>
      </c>
      <c r="K27" s="10">
        <f t="shared" si="1"/>
        <v>4</v>
      </c>
    </row>
    <row r="28" spans="1:11" ht="18" customHeight="1">
      <c r="A28" s="3">
        <v>1</v>
      </c>
      <c r="B28" s="5">
        <v>802086</v>
      </c>
      <c r="C28" s="3" t="s">
        <v>348</v>
      </c>
      <c r="D28" s="3" t="s">
        <v>134</v>
      </c>
      <c r="E28" s="4" t="s">
        <v>34</v>
      </c>
      <c r="F28" s="10">
        <v>6</v>
      </c>
      <c r="G28" s="10">
        <v>0</v>
      </c>
      <c r="H28" s="10">
        <v>0</v>
      </c>
      <c r="I28" s="10">
        <v>1</v>
      </c>
      <c r="J28" s="10">
        <f t="shared" si="0"/>
        <v>5</v>
      </c>
      <c r="K28" s="10">
        <f t="shared" si="1"/>
        <v>4</v>
      </c>
    </row>
    <row r="29" spans="1:11" ht="18" customHeight="1">
      <c r="A29" s="3">
        <v>1</v>
      </c>
      <c r="B29" s="5">
        <v>802087</v>
      </c>
      <c r="C29" s="3" t="s">
        <v>31</v>
      </c>
      <c r="D29" s="3" t="s">
        <v>135</v>
      </c>
      <c r="E29" s="4" t="s">
        <v>35</v>
      </c>
      <c r="F29" s="10">
        <v>4</v>
      </c>
      <c r="G29" s="10">
        <v>0</v>
      </c>
      <c r="H29" s="10">
        <v>0</v>
      </c>
      <c r="I29" s="10">
        <v>1</v>
      </c>
      <c r="J29" s="10">
        <f t="shared" si="0"/>
        <v>3</v>
      </c>
      <c r="K29" s="10">
        <f t="shared" si="1"/>
        <v>4</v>
      </c>
    </row>
    <row r="30" ht="18" customHeight="1"/>
    <row r="31" ht="18" customHeight="1">
      <c r="A31" s="4" t="s">
        <v>323</v>
      </c>
    </row>
    <row r="32" ht="18" customHeight="1"/>
    <row r="33" spans="1:5" ht="18" customHeight="1">
      <c r="A33" s="3">
        <v>14</v>
      </c>
      <c r="C33" s="3" t="s">
        <v>258</v>
      </c>
      <c r="E33" s="4" t="s">
        <v>259</v>
      </c>
    </row>
    <row r="34" spans="1:5" ht="18" customHeight="1">
      <c r="A34" s="3">
        <v>8</v>
      </c>
      <c r="C34" s="3" t="s">
        <v>304</v>
      </c>
      <c r="D34" s="3" t="s">
        <v>281</v>
      </c>
      <c r="E34" s="4" t="s">
        <v>270</v>
      </c>
    </row>
    <row r="35" spans="1:5" ht="18" customHeight="1">
      <c r="A35" s="3">
        <v>1</v>
      </c>
      <c r="C35" s="3" t="s">
        <v>113</v>
      </c>
      <c r="E35" s="4" t="s">
        <v>257</v>
      </c>
    </row>
    <row r="36" spans="1:5" ht="18" customHeight="1">
      <c r="A36" s="3">
        <v>2</v>
      </c>
      <c r="C36" s="3" t="s">
        <v>260</v>
      </c>
      <c r="E36" s="4" t="s">
        <v>261</v>
      </c>
    </row>
    <row r="37" spans="1:5" ht="18" customHeight="1">
      <c r="A37" s="3">
        <v>96</v>
      </c>
      <c r="C37" s="3" t="s">
        <v>262</v>
      </c>
      <c r="E37" s="4" t="s">
        <v>263</v>
      </c>
    </row>
    <row r="38" spans="1:5" ht="18" customHeight="1">
      <c r="A38" s="3">
        <v>96</v>
      </c>
      <c r="C38" s="3" t="s">
        <v>279</v>
      </c>
      <c r="E38" s="4" t="s">
        <v>253</v>
      </c>
    </row>
    <row r="39" spans="1:5" ht="18" customHeight="1">
      <c r="A39" s="3">
        <v>1</v>
      </c>
      <c r="C39" s="3" t="s">
        <v>280</v>
      </c>
      <c r="E39" s="4" t="s">
        <v>211</v>
      </c>
    </row>
    <row r="40" ht="18" customHeight="1"/>
    <row r="41" spans="1:5" ht="18" customHeight="1">
      <c r="A41" s="3">
        <v>2</v>
      </c>
      <c r="C41" s="3" t="s">
        <v>334</v>
      </c>
      <c r="E41" s="4" t="s">
        <v>347</v>
      </c>
    </row>
    <row r="42" spans="1:5" ht="18" customHeight="1">
      <c r="A42" s="3">
        <v>4</v>
      </c>
      <c r="C42" s="3" t="s">
        <v>335</v>
      </c>
      <c r="E42" s="4" t="s">
        <v>336</v>
      </c>
    </row>
    <row r="43" spans="1:5" ht="18" customHeight="1">
      <c r="A43" s="3">
        <v>4</v>
      </c>
      <c r="C43" s="3" t="s">
        <v>337</v>
      </c>
      <c r="E43" s="4" t="s">
        <v>338</v>
      </c>
    </row>
    <row r="44" spans="1:5" ht="18" customHeight="1">
      <c r="A44" s="3">
        <v>4</v>
      </c>
      <c r="C44" s="3" t="s">
        <v>339</v>
      </c>
      <c r="E44" s="8" t="s">
        <v>340</v>
      </c>
    </row>
    <row r="45" spans="1:5" ht="18" customHeight="1">
      <c r="A45" s="3">
        <v>6</v>
      </c>
      <c r="C45" s="3" t="s">
        <v>341</v>
      </c>
      <c r="E45" s="4" t="s">
        <v>342</v>
      </c>
    </row>
    <row r="46" spans="1:5" ht="18" customHeight="1">
      <c r="A46" s="3">
        <v>6</v>
      </c>
      <c r="C46" s="3" t="s">
        <v>343</v>
      </c>
      <c r="E46" s="4" t="s">
        <v>344</v>
      </c>
    </row>
    <row r="47" spans="1:5" ht="18" customHeight="1">
      <c r="A47" s="3">
        <v>1</v>
      </c>
      <c r="C47" s="3" t="s">
        <v>345</v>
      </c>
      <c r="E47" s="4" t="s">
        <v>346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spans="1:8" ht="18" customHeight="1">
      <c r="A55" s="3" t="s">
        <v>92</v>
      </c>
      <c r="B55" s="3" t="s">
        <v>90</v>
      </c>
      <c r="C55" s="3" t="s">
        <v>91</v>
      </c>
      <c r="D55" s="3" t="s">
        <v>115</v>
      </c>
      <c r="E55" s="4" t="s">
        <v>93</v>
      </c>
      <c r="H55" s="10" t="s">
        <v>386</v>
      </c>
    </row>
    <row r="56" spans="1:11" ht="18" customHeight="1">
      <c r="A56" s="3" t="s">
        <v>363</v>
      </c>
      <c r="F56" s="12">
        <v>36992</v>
      </c>
      <c r="K56" s="3">
        <v>4</v>
      </c>
    </row>
    <row r="57" spans="1:12" ht="18" customHeight="1">
      <c r="A57" s="3">
        <v>1</v>
      </c>
      <c r="B57" s="3">
        <v>802103</v>
      </c>
      <c r="C57" s="3" t="s">
        <v>38</v>
      </c>
      <c r="E57" s="4" t="s">
        <v>37</v>
      </c>
      <c r="F57" s="10" t="s">
        <v>382</v>
      </c>
      <c r="G57" s="10" t="s">
        <v>368</v>
      </c>
      <c r="H57" s="10" t="s">
        <v>369</v>
      </c>
      <c r="I57" s="10" t="s">
        <v>384</v>
      </c>
      <c r="J57" s="10" t="s">
        <v>387</v>
      </c>
      <c r="K57" s="10" t="s">
        <v>390</v>
      </c>
      <c r="L57" s="4" t="s">
        <v>367</v>
      </c>
    </row>
    <row r="58" ht="18" customHeight="1"/>
    <row r="59" spans="1:5" ht="18" customHeight="1">
      <c r="A59" s="3">
        <v>1</v>
      </c>
      <c r="C59" s="3" t="s">
        <v>36</v>
      </c>
      <c r="D59" s="3" t="s">
        <v>327</v>
      </c>
      <c r="E59" s="4" t="s">
        <v>39</v>
      </c>
    </row>
    <row r="60" ht="18" customHeight="1"/>
    <row r="61" spans="1:11" ht="18" customHeight="1">
      <c r="A61" s="3">
        <v>1</v>
      </c>
      <c r="B61" s="5">
        <v>802079</v>
      </c>
      <c r="C61" s="3" t="s">
        <v>40</v>
      </c>
      <c r="D61" s="3" t="s">
        <v>129</v>
      </c>
      <c r="E61" s="4" t="s">
        <v>41</v>
      </c>
      <c r="F61" s="10">
        <v>6</v>
      </c>
      <c r="G61" s="10">
        <v>0</v>
      </c>
      <c r="H61" s="10">
        <v>0</v>
      </c>
      <c r="I61" s="10">
        <v>1</v>
      </c>
      <c r="J61" s="10">
        <f>F61-G61-H61-I61</f>
        <v>5</v>
      </c>
      <c r="K61" s="10">
        <f>A61*4</f>
        <v>4</v>
      </c>
    </row>
    <row r="62" spans="1:11" ht="18" customHeight="1">
      <c r="A62" s="3">
        <v>1</v>
      </c>
      <c r="B62" s="5">
        <v>802265</v>
      </c>
      <c r="C62" s="3" t="s">
        <v>42</v>
      </c>
      <c r="E62" s="4" t="s">
        <v>43</v>
      </c>
      <c r="F62" s="10">
        <v>6</v>
      </c>
      <c r="G62" s="10">
        <v>0</v>
      </c>
      <c r="H62" s="10">
        <v>0</v>
      </c>
      <c r="I62" s="10">
        <v>1</v>
      </c>
      <c r="J62" s="10">
        <f>F62-G62-H62-I62</f>
        <v>5</v>
      </c>
      <c r="K62" s="10">
        <f>A62*4</f>
        <v>4</v>
      </c>
    </row>
    <row r="63" ht="18" customHeight="1">
      <c r="A63" s="4" t="s">
        <v>293</v>
      </c>
    </row>
    <row r="64" spans="1:5" ht="18" customHeight="1">
      <c r="A64" s="3">
        <v>1</v>
      </c>
      <c r="B64" s="3">
        <v>802075</v>
      </c>
      <c r="D64" s="3" t="s">
        <v>120</v>
      </c>
      <c r="E64" s="4" t="s">
        <v>119</v>
      </c>
    </row>
    <row r="65" spans="1:5" ht="18" customHeight="1">
      <c r="A65" s="3">
        <v>1</v>
      </c>
      <c r="B65" s="3">
        <v>802074</v>
      </c>
      <c r="D65" s="3" t="s">
        <v>122</v>
      </c>
      <c r="E65" s="4" t="s">
        <v>121</v>
      </c>
    </row>
    <row r="66" spans="1:5" ht="18" customHeight="1">
      <c r="A66" s="3">
        <v>1</v>
      </c>
      <c r="B66" s="3">
        <v>802078</v>
      </c>
      <c r="D66" s="3" t="s">
        <v>123</v>
      </c>
      <c r="E66" s="4" t="s">
        <v>124</v>
      </c>
    </row>
    <row r="67" spans="1:5" ht="18" customHeight="1">
      <c r="A67" s="3">
        <v>1</v>
      </c>
      <c r="B67" s="3">
        <v>802083</v>
      </c>
      <c r="D67" s="3" t="s">
        <v>126</v>
      </c>
      <c r="E67" s="4" t="s">
        <v>125</v>
      </c>
    </row>
    <row r="68" spans="1:5" ht="18" customHeight="1">
      <c r="A68" s="3">
        <v>1</v>
      </c>
      <c r="B68" s="3">
        <v>802082</v>
      </c>
      <c r="D68" s="3" t="s">
        <v>127</v>
      </c>
      <c r="E68" s="4" t="s">
        <v>128</v>
      </c>
    </row>
    <row r="69" ht="18" customHeight="1"/>
    <row r="70" spans="1:12" ht="18" customHeight="1">
      <c r="A70" s="3">
        <v>1</v>
      </c>
      <c r="B70" s="3">
        <v>802076</v>
      </c>
      <c r="C70" s="3" t="s">
        <v>44</v>
      </c>
      <c r="D70" s="3" t="s">
        <v>130</v>
      </c>
      <c r="E70" s="4" t="s">
        <v>351</v>
      </c>
      <c r="F70" s="11" t="s">
        <v>372</v>
      </c>
      <c r="L70" s="4" t="s">
        <v>375</v>
      </c>
    </row>
    <row r="71" ht="18" customHeight="1"/>
    <row r="72" ht="18" customHeight="1">
      <c r="A72" s="4" t="s">
        <v>323</v>
      </c>
    </row>
    <row r="73" ht="18" customHeight="1"/>
    <row r="74" spans="1:5" ht="18" customHeight="1">
      <c r="A74" s="3">
        <v>7</v>
      </c>
      <c r="C74" s="3" t="s">
        <v>285</v>
      </c>
      <c r="E74" s="4" t="s">
        <v>238</v>
      </c>
    </row>
    <row r="75" spans="1:5" ht="18" customHeight="1">
      <c r="A75" s="3">
        <v>7</v>
      </c>
      <c r="C75" s="3" t="s">
        <v>286</v>
      </c>
      <c r="E75" s="4" t="s">
        <v>254</v>
      </c>
    </row>
    <row r="76" spans="1:5" ht="18" customHeight="1">
      <c r="A76" s="3">
        <v>10</v>
      </c>
      <c r="C76" s="3" t="s">
        <v>287</v>
      </c>
      <c r="E76" s="4" t="s">
        <v>271</v>
      </c>
    </row>
    <row r="77" spans="1:5" ht="18" customHeight="1">
      <c r="A77" s="3">
        <v>3</v>
      </c>
      <c r="C77" s="3" t="s">
        <v>288</v>
      </c>
      <c r="E77" s="4" t="s">
        <v>239</v>
      </c>
    </row>
    <row r="78" spans="1:5" ht="18" customHeight="1">
      <c r="A78" s="3">
        <v>2</v>
      </c>
      <c r="C78" s="3" t="s">
        <v>289</v>
      </c>
      <c r="E78" s="4" t="s">
        <v>240</v>
      </c>
    </row>
    <row r="79" spans="1:5" ht="18" customHeight="1">
      <c r="A79" s="3">
        <v>2</v>
      </c>
      <c r="C79" s="3" t="s">
        <v>290</v>
      </c>
      <c r="E79" s="4" t="s">
        <v>272</v>
      </c>
    </row>
    <row r="80" ht="18" customHeight="1"/>
    <row r="81" ht="18" customHeight="1"/>
    <row r="82" ht="18" customHeight="1"/>
    <row r="83" spans="3:5" ht="18" customHeight="1">
      <c r="C83" s="3" t="s">
        <v>45</v>
      </c>
      <c r="D83" s="3" t="s">
        <v>328</v>
      </c>
      <c r="E83" s="4" t="s">
        <v>47</v>
      </c>
    </row>
    <row r="84" ht="18" customHeight="1"/>
    <row r="85" spans="1:11" ht="18" customHeight="1">
      <c r="A85" s="3">
        <v>1</v>
      </c>
      <c r="B85" s="5">
        <v>802080</v>
      </c>
      <c r="C85" s="3" t="s">
        <v>48</v>
      </c>
      <c r="D85" s="3" t="s">
        <v>148</v>
      </c>
      <c r="E85" s="4" t="s">
        <v>49</v>
      </c>
      <c r="F85" s="10">
        <v>3</v>
      </c>
      <c r="G85" s="10">
        <v>0</v>
      </c>
      <c r="H85" s="10">
        <v>0</v>
      </c>
      <c r="I85" s="10">
        <v>1</v>
      </c>
      <c r="J85" s="10">
        <f>F85-G85-H85-I85</f>
        <v>2</v>
      </c>
      <c r="K85" s="10">
        <f>A85*4</f>
        <v>4</v>
      </c>
    </row>
    <row r="86" spans="1:13" ht="18" customHeight="1">
      <c r="A86" s="3">
        <v>1</v>
      </c>
      <c r="B86" s="5">
        <v>802081</v>
      </c>
      <c r="C86" s="3" t="s">
        <v>50</v>
      </c>
      <c r="D86" s="3" t="s">
        <v>149</v>
      </c>
      <c r="E86" s="4" t="s">
        <v>51</v>
      </c>
      <c r="F86" s="10">
        <v>4</v>
      </c>
      <c r="G86" s="10">
        <v>0</v>
      </c>
      <c r="H86" s="10">
        <v>0</v>
      </c>
      <c r="I86" s="10">
        <v>1</v>
      </c>
      <c r="J86" s="10">
        <f>F86-G86-H86-I86</f>
        <v>3</v>
      </c>
      <c r="K86" s="10">
        <f>A86*4</f>
        <v>4</v>
      </c>
      <c r="L86" s="10"/>
      <c r="M86" s="10"/>
    </row>
    <row r="87" ht="18" customHeight="1"/>
    <row r="88" ht="18" customHeight="1">
      <c r="A88" s="4" t="s">
        <v>323</v>
      </c>
    </row>
    <row r="89" ht="18" customHeight="1"/>
    <row r="90" spans="1:5" ht="18" customHeight="1">
      <c r="A90" s="3">
        <v>9</v>
      </c>
      <c r="C90" s="3" t="s">
        <v>294</v>
      </c>
      <c r="D90" s="4"/>
      <c r="E90" s="4" t="s">
        <v>241</v>
      </c>
    </row>
    <row r="91" spans="1:5" ht="18" customHeight="1">
      <c r="A91" s="3">
        <v>9</v>
      </c>
      <c r="C91" s="3" t="s">
        <v>295</v>
      </c>
      <c r="E91" s="4" t="s">
        <v>273</v>
      </c>
    </row>
    <row r="92" spans="1:5" ht="18" customHeight="1">
      <c r="A92" s="3">
        <v>4</v>
      </c>
      <c r="C92" s="3" t="s">
        <v>296</v>
      </c>
      <c r="E92" s="4" t="s">
        <v>297</v>
      </c>
    </row>
    <row r="93" spans="1:5" ht="18" customHeight="1">
      <c r="A93" s="3">
        <v>3</v>
      </c>
      <c r="C93" s="3" t="s">
        <v>52</v>
      </c>
      <c r="E93" s="4" t="s">
        <v>53</v>
      </c>
    </row>
    <row r="94" spans="1:5" ht="18" customHeight="1">
      <c r="A94" s="3">
        <v>2</v>
      </c>
      <c r="C94" s="3" t="s">
        <v>54</v>
      </c>
      <c r="E94" s="4" t="s">
        <v>55</v>
      </c>
    </row>
    <row r="95" spans="1:5" ht="18" customHeight="1">
      <c r="A95" s="3">
        <v>2</v>
      </c>
      <c r="C95" s="3" t="s">
        <v>56</v>
      </c>
      <c r="E95" s="4" t="s">
        <v>57</v>
      </c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spans="1:8" ht="18" customHeight="1">
      <c r="A109" s="3" t="s">
        <v>92</v>
      </c>
      <c r="B109" s="3" t="s">
        <v>90</v>
      </c>
      <c r="C109" s="3" t="s">
        <v>91</v>
      </c>
      <c r="D109" s="3" t="s">
        <v>115</v>
      </c>
      <c r="E109" s="4" t="s">
        <v>93</v>
      </c>
      <c r="H109" s="10" t="s">
        <v>386</v>
      </c>
    </row>
    <row r="110" spans="1:11" ht="18" customHeight="1">
      <c r="A110" s="3" t="s">
        <v>363</v>
      </c>
      <c r="F110" s="12">
        <v>36992</v>
      </c>
      <c r="K110" s="3">
        <v>4</v>
      </c>
    </row>
    <row r="111" spans="1:12" ht="18" customHeight="1">
      <c r="A111" s="3">
        <v>1</v>
      </c>
      <c r="C111" s="3" t="s">
        <v>59</v>
      </c>
      <c r="E111" s="4" t="s">
        <v>58</v>
      </c>
      <c r="F111" s="10" t="s">
        <v>382</v>
      </c>
      <c r="G111" s="10" t="s">
        <v>368</v>
      </c>
      <c r="H111" s="10" t="s">
        <v>369</v>
      </c>
      <c r="I111" s="10" t="s">
        <v>384</v>
      </c>
      <c r="J111" s="10" t="s">
        <v>387</v>
      </c>
      <c r="K111" s="10" t="s">
        <v>390</v>
      </c>
      <c r="L111" s="4" t="s">
        <v>367</v>
      </c>
    </row>
    <row r="112" ht="18" customHeight="1"/>
    <row r="113" spans="1:5" ht="18" customHeight="1">
      <c r="A113" s="3">
        <v>1</v>
      </c>
      <c r="B113" s="3">
        <v>802106</v>
      </c>
      <c r="C113" s="3" t="s">
        <v>112</v>
      </c>
      <c r="D113" s="3" t="s">
        <v>150</v>
      </c>
      <c r="E113" s="4" t="s">
        <v>60</v>
      </c>
    </row>
    <row r="114" ht="18" customHeight="1"/>
    <row r="115" spans="1:11" ht="18" customHeight="1">
      <c r="A115" s="3">
        <v>1</v>
      </c>
      <c r="B115" s="5">
        <v>802110</v>
      </c>
      <c r="C115" s="3" t="s">
        <v>62</v>
      </c>
      <c r="D115" s="3" t="s">
        <v>152</v>
      </c>
      <c r="E115" s="4" t="s">
        <v>65</v>
      </c>
      <c r="I115" s="10"/>
      <c r="J115" s="10"/>
      <c r="K115" s="10">
        <f>A115*4</f>
        <v>4</v>
      </c>
    </row>
    <row r="116" spans="1:11" ht="18" customHeight="1">
      <c r="A116" s="3">
        <v>1</v>
      </c>
      <c r="B116" s="5">
        <v>802109</v>
      </c>
      <c r="C116" s="3" t="s">
        <v>73</v>
      </c>
      <c r="D116" s="3" t="s">
        <v>151</v>
      </c>
      <c r="E116" s="4" t="s">
        <v>66</v>
      </c>
      <c r="K116" s="10">
        <f aca="true" t="shared" si="2" ref="K116:K122">A116*4</f>
        <v>4</v>
      </c>
    </row>
    <row r="117" spans="1:13" ht="18" customHeight="1">
      <c r="A117" s="3">
        <v>4</v>
      </c>
      <c r="B117" s="5">
        <v>802123</v>
      </c>
      <c r="C117" s="3" t="s">
        <v>331</v>
      </c>
      <c r="D117" s="3" t="s">
        <v>154</v>
      </c>
      <c r="E117" s="4" t="s">
        <v>74</v>
      </c>
      <c r="F117" s="10">
        <v>8</v>
      </c>
      <c r="G117" s="10">
        <v>0</v>
      </c>
      <c r="H117" s="10">
        <v>0</v>
      </c>
      <c r="I117" s="10">
        <v>4</v>
      </c>
      <c r="J117" s="10">
        <f aca="true" t="shared" si="3" ref="J117:J124">F117-G117-H117-I117</f>
        <v>4</v>
      </c>
      <c r="K117" s="10">
        <f t="shared" si="2"/>
        <v>16</v>
      </c>
      <c r="L117" s="10"/>
      <c r="M117" s="10"/>
    </row>
    <row r="118" spans="1:11" ht="18" customHeight="1">
      <c r="A118" s="3">
        <v>4</v>
      </c>
      <c r="B118" s="5">
        <v>802127</v>
      </c>
      <c r="C118" s="3" t="s">
        <v>63</v>
      </c>
      <c r="D118" s="3" t="s">
        <v>153</v>
      </c>
      <c r="E118" s="4" t="s">
        <v>64</v>
      </c>
      <c r="F118" s="10">
        <v>8</v>
      </c>
      <c r="G118" s="10">
        <v>0</v>
      </c>
      <c r="H118" s="10">
        <v>0</v>
      </c>
      <c r="I118" s="10">
        <v>4</v>
      </c>
      <c r="J118" s="10">
        <f t="shared" si="3"/>
        <v>4</v>
      </c>
      <c r="K118" s="10">
        <f t="shared" si="2"/>
        <v>16</v>
      </c>
    </row>
    <row r="119" spans="1:11" ht="18" customHeight="1">
      <c r="A119" s="3">
        <v>4</v>
      </c>
      <c r="B119" s="5">
        <v>802120</v>
      </c>
      <c r="C119" s="3" t="s">
        <v>67</v>
      </c>
      <c r="D119" s="3" t="s">
        <v>155</v>
      </c>
      <c r="E119" s="4" t="s">
        <v>68</v>
      </c>
      <c r="F119" s="10">
        <v>8</v>
      </c>
      <c r="G119" s="10">
        <v>0</v>
      </c>
      <c r="H119" s="10">
        <v>0</v>
      </c>
      <c r="I119" s="10">
        <v>4</v>
      </c>
      <c r="J119" s="10">
        <f t="shared" si="3"/>
        <v>4</v>
      </c>
      <c r="K119" s="10">
        <f t="shared" si="2"/>
        <v>16</v>
      </c>
    </row>
    <row r="120" spans="1:12" ht="18" customHeight="1">
      <c r="A120" s="3">
        <v>2</v>
      </c>
      <c r="B120" s="5">
        <v>802115</v>
      </c>
      <c r="C120" s="3" t="s">
        <v>10</v>
      </c>
      <c r="D120" s="3" t="s">
        <v>138</v>
      </c>
      <c r="E120" s="4" t="s">
        <v>11</v>
      </c>
      <c r="F120" s="10">
        <v>4</v>
      </c>
      <c r="G120" s="10">
        <v>0</v>
      </c>
      <c r="H120" s="10">
        <v>2</v>
      </c>
      <c r="I120" s="10">
        <v>2</v>
      </c>
      <c r="J120" s="10">
        <f t="shared" si="3"/>
        <v>0</v>
      </c>
      <c r="K120" s="10">
        <f t="shared" si="2"/>
        <v>8</v>
      </c>
      <c r="L120" s="4" t="s">
        <v>373</v>
      </c>
    </row>
    <row r="121" spans="1:12" ht="18" customHeight="1">
      <c r="A121" s="3">
        <v>2</v>
      </c>
      <c r="B121" s="5">
        <v>802111</v>
      </c>
      <c r="C121" s="3" t="s">
        <v>69</v>
      </c>
      <c r="D121" s="3" t="s">
        <v>333</v>
      </c>
      <c r="E121" s="4" t="s">
        <v>72</v>
      </c>
      <c r="F121" s="10">
        <v>8</v>
      </c>
      <c r="I121" s="10"/>
      <c r="J121" s="10">
        <f t="shared" si="3"/>
        <v>8</v>
      </c>
      <c r="K121" s="10">
        <f t="shared" si="2"/>
        <v>8</v>
      </c>
      <c r="L121" s="4" t="s">
        <v>388</v>
      </c>
    </row>
    <row r="122" spans="1:11" ht="18" customHeight="1">
      <c r="A122" s="3">
        <v>2</v>
      </c>
      <c r="B122" s="5">
        <v>802113</v>
      </c>
      <c r="C122" s="3" t="s">
        <v>70</v>
      </c>
      <c r="D122" s="3" t="s">
        <v>157</v>
      </c>
      <c r="E122" s="4" t="s">
        <v>71</v>
      </c>
      <c r="F122" s="10">
        <v>8</v>
      </c>
      <c r="G122" s="10">
        <v>0</v>
      </c>
      <c r="H122" s="10">
        <v>0</v>
      </c>
      <c r="I122" s="10">
        <v>2</v>
      </c>
      <c r="J122" s="10">
        <f t="shared" si="3"/>
        <v>6</v>
      </c>
      <c r="K122" s="10">
        <f t="shared" si="2"/>
        <v>8</v>
      </c>
    </row>
    <row r="123" spans="10:11" ht="18" customHeight="1">
      <c r="J123" s="10"/>
      <c r="K123" s="10"/>
    </row>
    <row r="124" spans="1:12" ht="18" customHeight="1">
      <c r="A124" s="3">
        <v>2</v>
      </c>
      <c r="B124" s="5">
        <v>802404</v>
      </c>
      <c r="D124" s="3" t="s">
        <v>156</v>
      </c>
      <c r="E124" s="4" t="s">
        <v>72</v>
      </c>
      <c r="F124" s="10">
        <v>4</v>
      </c>
      <c r="G124" s="10">
        <v>0</v>
      </c>
      <c r="H124" s="10">
        <v>0</v>
      </c>
      <c r="I124" s="10">
        <v>2</v>
      </c>
      <c r="J124" s="10">
        <f t="shared" si="3"/>
        <v>2</v>
      </c>
      <c r="K124" s="10"/>
      <c r="L124" s="4" t="s">
        <v>388</v>
      </c>
    </row>
    <row r="125" ht="18" customHeight="1"/>
    <row r="126" ht="18" customHeight="1">
      <c r="A126" s="4" t="s">
        <v>323</v>
      </c>
    </row>
    <row r="127" ht="18" customHeight="1"/>
    <row r="128" spans="1:5" ht="18" customHeight="1">
      <c r="A128" s="3">
        <v>4</v>
      </c>
      <c r="C128" s="3" t="s">
        <v>298</v>
      </c>
      <c r="E128" s="4" t="s">
        <v>302</v>
      </c>
    </row>
    <row r="129" spans="1:5" ht="18" customHeight="1">
      <c r="A129" s="3">
        <v>8</v>
      </c>
      <c r="C129" s="3" t="s">
        <v>290</v>
      </c>
      <c r="E129" s="4" t="s">
        <v>272</v>
      </c>
    </row>
    <row r="130" spans="1:5" ht="18" customHeight="1">
      <c r="A130" s="3">
        <v>8</v>
      </c>
      <c r="C130" s="3" t="s">
        <v>299</v>
      </c>
      <c r="E130" s="4" t="s">
        <v>242</v>
      </c>
    </row>
    <row r="131" spans="1:5" ht="18" customHeight="1">
      <c r="A131" s="3">
        <v>4</v>
      </c>
      <c r="C131" s="3" t="s">
        <v>258</v>
      </c>
      <c r="E131" s="4" t="s">
        <v>259</v>
      </c>
    </row>
    <row r="132" spans="1:5" ht="18" customHeight="1">
      <c r="A132" s="3">
        <v>4</v>
      </c>
      <c r="C132" s="3" t="s">
        <v>300</v>
      </c>
      <c r="E132" s="4" t="s">
        <v>243</v>
      </c>
    </row>
    <row r="133" spans="1:5" ht="18" customHeight="1">
      <c r="A133" s="3">
        <v>8</v>
      </c>
      <c r="C133" s="3" t="s">
        <v>279</v>
      </c>
      <c r="E133" s="4" t="s">
        <v>253</v>
      </c>
    </row>
    <row r="134" spans="1:5" ht="18" customHeight="1">
      <c r="A134" s="3">
        <v>12</v>
      </c>
      <c r="C134" s="3" t="s">
        <v>301</v>
      </c>
      <c r="E134" s="4" t="s">
        <v>274</v>
      </c>
    </row>
    <row r="135" spans="1:5" ht="18" customHeight="1">
      <c r="A135" s="3">
        <v>8</v>
      </c>
      <c r="C135" s="3" t="s">
        <v>303</v>
      </c>
      <c r="E135" s="4" t="s">
        <v>246</v>
      </c>
    </row>
    <row r="136" ht="18" customHeight="1"/>
    <row r="137" spans="1:5" ht="18" customHeight="1">
      <c r="A137" s="3">
        <v>1</v>
      </c>
      <c r="B137" s="3">
        <v>802105</v>
      </c>
      <c r="C137" s="3" t="s">
        <v>61</v>
      </c>
      <c r="D137" s="3" t="s">
        <v>158</v>
      </c>
      <c r="E137" s="4" t="s">
        <v>75</v>
      </c>
    </row>
    <row r="138" ht="18" customHeight="1"/>
    <row r="139" spans="1:11" ht="18" customHeight="1">
      <c r="A139" s="3">
        <v>1</v>
      </c>
      <c r="B139" s="5">
        <v>802108</v>
      </c>
      <c r="C139" s="3" t="s">
        <v>76</v>
      </c>
      <c r="D139" s="3" t="s">
        <v>159</v>
      </c>
      <c r="E139" s="4" t="s">
        <v>77</v>
      </c>
      <c r="K139" s="10">
        <f>A139*4</f>
        <v>4</v>
      </c>
    </row>
    <row r="140" spans="1:11" ht="18" customHeight="1">
      <c r="A140" s="3">
        <v>1</v>
      </c>
      <c r="B140" s="5">
        <v>802107</v>
      </c>
      <c r="C140" s="3" t="s">
        <v>79</v>
      </c>
      <c r="D140" s="3" t="s">
        <v>160</v>
      </c>
      <c r="E140" s="4" t="s">
        <v>78</v>
      </c>
      <c r="K140" s="10">
        <f aca="true" t="shared" si="4" ref="K140:K147">A140*4</f>
        <v>4</v>
      </c>
    </row>
    <row r="141" spans="1:13" ht="18" customHeight="1">
      <c r="A141" s="3">
        <v>2</v>
      </c>
      <c r="B141" s="5">
        <v>802126</v>
      </c>
      <c r="C141" s="3" t="s">
        <v>80</v>
      </c>
      <c r="D141" s="3" t="s">
        <v>161</v>
      </c>
      <c r="E141" s="4" t="s">
        <v>81</v>
      </c>
      <c r="F141" s="10">
        <v>8</v>
      </c>
      <c r="G141" s="10">
        <v>0</v>
      </c>
      <c r="H141" s="10">
        <v>0</v>
      </c>
      <c r="I141" s="10">
        <v>2</v>
      </c>
      <c r="J141" s="10">
        <f aca="true" t="shared" si="5" ref="J141:J149">F141-G141-H141-I141</f>
        <v>6</v>
      </c>
      <c r="K141" s="10">
        <f t="shared" si="4"/>
        <v>8</v>
      </c>
      <c r="L141" s="10"/>
      <c r="M141" s="10"/>
    </row>
    <row r="142" spans="1:11" ht="18" customHeight="1">
      <c r="A142" s="3">
        <v>2</v>
      </c>
      <c r="B142" s="5">
        <v>802117</v>
      </c>
      <c r="C142" s="3" t="s">
        <v>82</v>
      </c>
      <c r="D142" s="3" t="s">
        <v>162</v>
      </c>
      <c r="E142" s="4" t="s">
        <v>13</v>
      </c>
      <c r="F142" s="10">
        <v>4</v>
      </c>
      <c r="G142" s="10">
        <v>0</v>
      </c>
      <c r="H142" s="10">
        <v>2</v>
      </c>
      <c r="I142" s="10">
        <v>2</v>
      </c>
      <c r="J142" s="10">
        <f t="shared" si="5"/>
        <v>0</v>
      </c>
      <c r="K142" s="10">
        <f t="shared" si="4"/>
        <v>8</v>
      </c>
    </row>
    <row r="143" spans="1:11" ht="18" customHeight="1">
      <c r="A143" s="3">
        <v>2</v>
      </c>
      <c r="B143" s="5">
        <v>802122</v>
      </c>
      <c r="C143" s="3" t="s">
        <v>83</v>
      </c>
      <c r="D143" s="3" t="s">
        <v>163</v>
      </c>
      <c r="E143" s="4" t="s">
        <v>84</v>
      </c>
      <c r="F143" s="10">
        <v>4</v>
      </c>
      <c r="G143" s="10">
        <v>0</v>
      </c>
      <c r="H143" s="10">
        <v>0</v>
      </c>
      <c r="I143" s="10">
        <v>2</v>
      </c>
      <c r="J143" s="10">
        <f t="shared" si="5"/>
        <v>2</v>
      </c>
      <c r="K143" s="10">
        <f t="shared" si="4"/>
        <v>8</v>
      </c>
    </row>
    <row r="144" spans="1:11" ht="18" customHeight="1">
      <c r="A144" s="3">
        <v>2</v>
      </c>
      <c r="B144" s="5">
        <v>802119</v>
      </c>
      <c r="C144" s="3" t="s">
        <v>85</v>
      </c>
      <c r="D144" s="3" t="s">
        <v>164</v>
      </c>
      <c r="E144" s="4" t="s">
        <v>86</v>
      </c>
      <c r="F144" s="10">
        <v>12</v>
      </c>
      <c r="G144" s="10">
        <v>0</v>
      </c>
      <c r="H144" s="10">
        <v>0</v>
      </c>
      <c r="I144" s="10">
        <v>2</v>
      </c>
      <c r="J144" s="10">
        <f t="shared" si="5"/>
        <v>10</v>
      </c>
      <c r="K144" s="10">
        <f t="shared" si="4"/>
        <v>8</v>
      </c>
    </row>
    <row r="145" spans="1:12" ht="18" customHeight="1">
      <c r="A145" s="3">
        <v>2</v>
      </c>
      <c r="B145" s="5">
        <v>802111</v>
      </c>
      <c r="C145" s="3" t="s">
        <v>69</v>
      </c>
      <c r="D145" s="3" t="s">
        <v>333</v>
      </c>
      <c r="E145" s="4" t="s">
        <v>72</v>
      </c>
      <c r="F145" s="10">
        <v>11</v>
      </c>
      <c r="I145" s="10"/>
      <c r="J145" s="10">
        <f t="shared" si="5"/>
        <v>11</v>
      </c>
      <c r="K145" s="10">
        <f t="shared" si="4"/>
        <v>8</v>
      </c>
      <c r="L145" s="4" t="s">
        <v>377</v>
      </c>
    </row>
    <row r="146" spans="1:11" ht="18" customHeight="1">
      <c r="A146" s="3">
        <v>2</v>
      </c>
      <c r="B146" s="5">
        <v>802112</v>
      </c>
      <c r="C146" s="3" t="s">
        <v>87</v>
      </c>
      <c r="D146" s="3" t="s">
        <v>165</v>
      </c>
      <c r="E146" s="4" t="s">
        <v>88</v>
      </c>
      <c r="F146" s="10">
        <v>10</v>
      </c>
      <c r="G146" s="10">
        <v>0</v>
      </c>
      <c r="H146" s="10">
        <v>0</v>
      </c>
      <c r="I146" s="10">
        <v>2</v>
      </c>
      <c r="J146" s="10">
        <f t="shared" si="5"/>
        <v>8</v>
      </c>
      <c r="K146" s="10">
        <f t="shared" si="4"/>
        <v>8</v>
      </c>
    </row>
    <row r="147" spans="1:11" ht="18" customHeight="1">
      <c r="A147" s="3">
        <v>2</v>
      </c>
      <c r="B147" s="5">
        <v>802266</v>
      </c>
      <c r="C147" s="3" t="s">
        <v>330</v>
      </c>
      <c r="E147" s="4" t="s">
        <v>89</v>
      </c>
      <c r="F147" s="10">
        <v>4</v>
      </c>
      <c r="G147" s="10">
        <v>0</v>
      </c>
      <c r="H147" s="10">
        <v>0</v>
      </c>
      <c r="I147" s="10">
        <v>2</v>
      </c>
      <c r="J147" s="10">
        <f t="shared" si="5"/>
        <v>2</v>
      </c>
      <c r="K147" s="10">
        <f t="shared" si="4"/>
        <v>8</v>
      </c>
    </row>
    <row r="148" spans="10:11" ht="18" customHeight="1">
      <c r="J148" s="10"/>
      <c r="K148" s="10"/>
    </row>
    <row r="149" spans="1:12" ht="18" customHeight="1">
      <c r="A149" s="3">
        <v>2</v>
      </c>
      <c r="B149" s="5">
        <v>802404</v>
      </c>
      <c r="D149" s="3" t="s">
        <v>156</v>
      </c>
      <c r="E149" s="4" t="s">
        <v>72</v>
      </c>
      <c r="F149" s="10">
        <v>4</v>
      </c>
      <c r="G149" s="10">
        <v>0</v>
      </c>
      <c r="H149" s="10">
        <v>0</v>
      </c>
      <c r="I149" s="10">
        <v>2</v>
      </c>
      <c r="J149" s="10">
        <f t="shared" si="5"/>
        <v>2</v>
      </c>
      <c r="K149" s="10"/>
      <c r="L149" s="4" t="s">
        <v>377</v>
      </c>
    </row>
    <row r="150" ht="18" customHeight="1"/>
    <row r="151" ht="18" customHeight="1">
      <c r="A151" s="4" t="s">
        <v>323</v>
      </c>
    </row>
    <row r="152" ht="18" customHeight="1"/>
    <row r="153" spans="1:5" ht="18" customHeight="1">
      <c r="A153" s="3">
        <v>8</v>
      </c>
      <c r="C153" s="3" t="s">
        <v>304</v>
      </c>
      <c r="E153" s="4" t="s">
        <v>270</v>
      </c>
    </row>
    <row r="154" spans="1:5" ht="18" customHeight="1">
      <c r="A154" s="3">
        <v>2</v>
      </c>
      <c r="C154" s="3" t="s">
        <v>260</v>
      </c>
      <c r="E154" s="4" t="s">
        <v>275</v>
      </c>
    </row>
    <row r="155" spans="1:5" ht="18" customHeight="1">
      <c r="A155" s="3">
        <v>4</v>
      </c>
      <c r="C155" s="3" t="s">
        <v>300</v>
      </c>
      <c r="E155" s="4" t="s">
        <v>243</v>
      </c>
    </row>
    <row r="156" spans="1:5" ht="18" customHeight="1">
      <c r="A156" s="3">
        <v>8</v>
      </c>
      <c r="C156" s="3" t="s">
        <v>303</v>
      </c>
      <c r="E156" s="4" t="s">
        <v>246</v>
      </c>
    </row>
    <row r="157" spans="1:5" ht="18" customHeight="1">
      <c r="A157" s="3">
        <v>8</v>
      </c>
      <c r="C157" s="3" t="s">
        <v>279</v>
      </c>
      <c r="E157" s="4" t="s">
        <v>253</v>
      </c>
    </row>
    <row r="158" spans="1:5" ht="18" customHeight="1">
      <c r="A158" s="3">
        <v>12</v>
      </c>
      <c r="C158" s="3" t="s">
        <v>301</v>
      </c>
      <c r="E158" s="4" t="s">
        <v>274</v>
      </c>
    </row>
    <row r="159" ht="18" customHeight="1"/>
    <row r="160" ht="18" customHeight="1"/>
    <row r="161" ht="18" customHeight="1"/>
    <row r="162" ht="18" customHeight="1"/>
    <row r="163" spans="1:8" ht="18" customHeight="1">
      <c r="A163" s="3" t="s">
        <v>92</v>
      </c>
      <c r="B163" s="3" t="s">
        <v>90</v>
      </c>
      <c r="C163" s="3" t="s">
        <v>91</v>
      </c>
      <c r="D163" s="3" t="s">
        <v>115</v>
      </c>
      <c r="E163" s="4" t="s">
        <v>93</v>
      </c>
      <c r="H163" s="10" t="s">
        <v>386</v>
      </c>
    </row>
    <row r="164" spans="1:11" ht="18" customHeight="1">
      <c r="A164" s="3" t="s">
        <v>363</v>
      </c>
      <c r="F164" s="12">
        <v>36992</v>
      </c>
      <c r="K164" s="3">
        <v>4</v>
      </c>
    </row>
    <row r="165" spans="6:12" ht="18" customHeight="1">
      <c r="F165" s="10" t="s">
        <v>382</v>
      </c>
      <c r="G165" s="10" t="s">
        <v>368</v>
      </c>
      <c r="H165" s="10" t="s">
        <v>369</v>
      </c>
      <c r="I165" s="10" t="s">
        <v>384</v>
      </c>
      <c r="J165" s="10" t="s">
        <v>387</v>
      </c>
      <c r="K165" s="10" t="s">
        <v>390</v>
      </c>
      <c r="L165" s="4" t="s">
        <v>367</v>
      </c>
    </row>
    <row r="166" spans="1:6" ht="18" customHeight="1">
      <c r="A166" s="4"/>
      <c r="B166" s="4"/>
      <c r="C166" s="4"/>
      <c r="D166" s="4"/>
      <c r="F166" s="3"/>
    </row>
    <row r="167" spans="1:11" ht="18" customHeight="1">
      <c r="A167" s="3">
        <v>1</v>
      </c>
      <c r="B167" s="5">
        <v>802257</v>
      </c>
      <c r="C167" s="3" t="s">
        <v>101</v>
      </c>
      <c r="E167" s="4" t="s">
        <v>95</v>
      </c>
      <c r="F167" s="3">
        <v>4</v>
      </c>
      <c r="J167" s="10">
        <f aca="true" t="shared" si="6" ref="J167:J176">F167-G167-H167-I167</f>
        <v>4</v>
      </c>
      <c r="K167" s="10">
        <f aca="true" t="shared" si="7" ref="K167:K176">A167*4</f>
        <v>4</v>
      </c>
    </row>
    <row r="168" spans="1:11" ht="18" customHeight="1">
      <c r="A168" s="3">
        <v>1</v>
      </c>
      <c r="B168" s="5">
        <v>802258</v>
      </c>
      <c r="C168" s="3" t="s">
        <v>105</v>
      </c>
      <c r="E168" s="4" t="s">
        <v>102</v>
      </c>
      <c r="F168" s="3">
        <v>4</v>
      </c>
      <c r="I168" s="10"/>
      <c r="J168" s="10">
        <f t="shared" si="6"/>
        <v>4</v>
      </c>
      <c r="K168" s="10">
        <f t="shared" si="7"/>
        <v>4</v>
      </c>
    </row>
    <row r="169" spans="1:11" ht="18" customHeight="1">
      <c r="A169" s="3">
        <v>1</v>
      </c>
      <c r="B169" s="5">
        <v>802259</v>
      </c>
      <c r="C169" s="3" t="s">
        <v>103</v>
      </c>
      <c r="E169" s="4" t="s">
        <v>97</v>
      </c>
      <c r="F169" s="3">
        <v>4</v>
      </c>
      <c r="I169" s="10"/>
      <c r="J169" s="10">
        <f t="shared" si="6"/>
        <v>4</v>
      </c>
      <c r="K169" s="10">
        <f t="shared" si="7"/>
        <v>4</v>
      </c>
    </row>
    <row r="170" spans="1:11" ht="18" customHeight="1">
      <c r="A170" s="3">
        <v>1</v>
      </c>
      <c r="B170" s="5">
        <v>802260</v>
      </c>
      <c r="C170" s="3" t="s">
        <v>104</v>
      </c>
      <c r="E170" s="4" t="s">
        <v>98</v>
      </c>
      <c r="F170" s="3">
        <v>4</v>
      </c>
      <c r="I170" s="10"/>
      <c r="J170" s="10">
        <f t="shared" si="6"/>
        <v>4</v>
      </c>
      <c r="K170" s="10">
        <f t="shared" si="7"/>
        <v>4</v>
      </c>
    </row>
    <row r="171" spans="1:11" ht="18" customHeight="1">
      <c r="A171" s="3">
        <v>4</v>
      </c>
      <c r="B171" s="5">
        <v>802261</v>
      </c>
      <c r="C171" s="3" t="s">
        <v>106</v>
      </c>
      <c r="E171" s="4" t="s">
        <v>306</v>
      </c>
      <c r="F171" s="3">
        <v>16</v>
      </c>
      <c r="I171" s="10"/>
      <c r="J171" s="10">
        <f t="shared" si="6"/>
        <v>16</v>
      </c>
      <c r="K171" s="10">
        <f t="shared" si="7"/>
        <v>16</v>
      </c>
    </row>
    <row r="172" spans="1:12" ht="18" customHeight="1">
      <c r="A172" s="3">
        <v>4</v>
      </c>
      <c r="B172" s="5">
        <v>802144</v>
      </c>
      <c r="C172" s="3" t="s">
        <v>108</v>
      </c>
      <c r="E172" s="4" t="s">
        <v>109</v>
      </c>
      <c r="F172" s="3">
        <v>27</v>
      </c>
      <c r="I172" s="10"/>
      <c r="J172" s="10">
        <f t="shared" si="6"/>
        <v>27</v>
      </c>
      <c r="K172" s="10">
        <f t="shared" si="7"/>
        <v>16</v>
      </c>
      <c r="L172" s="4" t="s">
        <v>389</v>
      </c>
    </row>
    <row r="173" spans="1:11" ht="18" customHeight="1">
      <c r="A173" s="3">
        <v>2</v>
      </c>
      <c r="B173" s="5">
        <v>802262</v>
      </c>
      <c r="C173" s="3" t="s">
        <v>110</v>
      </c>
      <c r="E173" s="4" t="s">
        <v>305</v>
      </c>
      <c r="F173" s="3">
        <v>8</v>
      </c>
      <c r="I173" s="10"/>
      <c r="J173" s="10">
        <f t="shared" si="6"/>
        <v>8</v>
      </c>
      <c r="K173" s="10">
        <f t="shared" si="7"/>
        <v>8</v>
      </c>
    </row>
    <row r="174" spans="1:11" ht="18" customHeight="1">
      <c r="A174" s="3">
        <v>1</v>
      </c>
      <c r="B174" s="5">
        <v>802269</v>
      </c>
      <c r="C174" s="3" t="s">
        <v>111</v>
      </c>
      <c r="E174" s="4" t="s">
        <v>173</v>
      </c>
      <c r="F174" s="3">
        <v>4</v>
      </c>
      <c r="I174" s="10"/>
      <c r="J174" s="10">
        <f t="shared" si="6"/>
        <v>4</v>
      </c>
      <c r="K174" s="10">
        <f t="shared" si="7"/>
        <v>4</v>
      </c>
    </row>
    <row r="175" spans="1:11" ht="18" customHeight="1">
      <c r="A175" s="3">
        <v>1</v>
      </c>
      <c r="B175" s="5">
        <v>802264</v>
      </c>
      <c r="C175" s="3" t="s">
        <v>107</v>
      </c>
      <c r="E175" s="4" t="s">
        <v>172</v>
      </c>
      <c r="F175" s="3">
        <v>4</v>
      </c>
      <c r="I175" s="10"/>
      <c r="J175" s="10">
        <f t="shared" si="6"/>
        <v>4</v>
      </c>
      <c r="K175" s="10">
        <f t="shared" si="7"/>
        <v>4</v>
      </c>
    </row>
    <row r="176" spans="1:11" ht="18" customHeight="1">
      <c r="A176" s="3">
        <v>1</v>
      </c>
      <c r="B176" s="5">
        <v>802263</v>
      </c>
      <c r="C176" s="3" t="s">
        <v>291</v>
      </c>
      <c r="E176" s="4" t="s">
        <v>292</v>
      </c>
      <c r="F176" s="10">
        <v>4</v>
      </c>
      <c r="J176" s="10">
        <f t="shared" si="6"/>
        <v>4</v>
      </c>
      <c r="K176" s="10">
        <f t="shared" si="7"/>
        <v>4</v>
      </c>
    </row>
    <row r="177" spans="1:12" ht="18" customHeight="1">
      <c r="A177" s="3">
        <v>2</v>
      </c>
      <c r="B177" s="5">
        <v>802141</v>
      </c>
      <c r="C177" s="3" t="s">
        <v>118</v>
      </c>
      <c r="D177" s="3" t="s">
        <v>170</v>
      </c>
      <c r="E177" s="4" t="s">
        <v>99</v>
      </c>
      <c r="L177" s="4" t="s">
        <v>380</v>
      </c>
    </row>
    <row r="178" ht="18" customHeight="1"/>
    <row r="179" ht="18" customHeight="1">
      <c r="A179" s="8" t="s">
        <v>383</v>
      </c>
    </row>
    <row r="180" ht="18" customHeight="1"/>
    <row r="181" spans="1:5" ht="18" customHeight="1">
      <c r="A181" s="3">
        <v>1</v>
      </c>
      <c r="C181" s="3" t="s">
        <v>354</v>
      </c>
      <c r="E181" s="4" t="s">
        <v>353</v>
      </c>
    </row>
    <row r="182" spans="1:5" ht="18" customHeight="1">
      <c r="A182" s="3">
        <v>3</v>
      </c>
      <c r="C182" s="3" t="s">
        <v>355</v>
      </c>
      <c r="E182" s="4" t="s">
        <v>356</v>
      </c>
    </row>
    <row r="183" spans="1:5" ht="18" customHeight="1">
      <c r="A183" s="3">
        <v>3</v>
      </c>
      <c r="C183" s="3" t="s">
        <v>357</v>
      </c>
      <c r="E183" s="4" t="s">
        <v>358</v>
      </c>
    </row>
    <row r="184" ht="18" customHeight="1"/>
    <row r="185" ht="18" customHeight="1"/>
    <row r="186" ht="18" customHeight="1"/>
    <row r="187" spans="1:5" ht="18" customHeight="1">
      <c r="A187" s="3">
        <v>1</v>
      </c>
      <c r="B187" s="3">
        <v>802104</v>
      </c>
      <c r="D187" s="3" t="s">
        <v>329</v>
      </c>
      <c r="E187" s="4" t="s">
        <v>332</v>
      </c>
    </row>
    <row r="188" ht="18" customHeight="1"/>
    <row r="189" spans="1:11" ht="18" customHeight="1">
      <c r="A189" s="3">
        <v>1</v>
      </c>
      <c r="B189" s="5">
        <v>802133</v>
      </c>
      <c r="C189" s="3" t="s">
        <v>94</v>
      </c>
      <c r="D189" s="3" t="s">
        <v>166</v>
      </c>
      <c r="E189" s="4" t="s">
        <v>95</v>
      </c>
      <c r="F189" s="10">
        <v>2</v>
      </c>
      <c r="G189" s="10">
        <v>0</v>
      </c>
      <c r="H189" s="10">
        <v>0</v>
      </c>
      <c r="I189" s="3">
        <v>1</v>
      </c>
      <c r="J189" s="10">
        <f aca="true" t="shared" si="8" ref="J189:J196">F189-G189-H189-I189</f>
        <v>1</v>
      </c>
      <c r="K189" s="10"/>
    </row>
    <row r="190" spans="1:11" ht="18" customHeight="1">
      <c r="A190" s="3">
        <v>1</v>
      </c>
      <c r="B190" s="5">
        <v>802135</v>
      </c>
      <c r="C190" s="3" t="s">
        <v>96</v>
      </c>
      <c r="D190" s="3" t="s">
        <v>309</v>
      </c>
      <c r="E190" s="4" t="s">
        <v>102</v>
      </c>
      <c r="F190" s="10">
        <v>1</v>
      </c>
      <c r="G190" s="10">
        <v>0</v>
      </c>
      <c r="H190" s="10">
        <v>0</v>
      </c>
      <c r="I190" s="3">
        <v>1</v>
      </c>
      <c r="J190" s="10">
        <f t="shared" si="8"/>
        <v>0</v>
      </c>
      <c r="K190" s="10"/>
    </row>
    <row r="191" spans="1:11" ht="18" customHeight="1">
      <c r="A191" s="3">
        <v>1</v>
      </c>
      <c r="B191" s="5">
        <v>802143</v>
      </c>
      <c r="C191" s="3" t="s">
        <v>117</v>
      </c>
      <c r="D191" s="3" t="s">
        <v>168</v>
      </c>
      <c r="E191" s="4" t="s">
        <v>97</v>
      </c>
      <c r="F191" s="10">
        <v>2</v>
      </c>
      <c r="G191" s="10">
        <v>0</v>
      </c>
      <c r="H191" s="10">
        <v>0</v>
      </c>
      <c r="I191" s="3">
        <v>1</v>
      </c>
      <c r="J191" s="10">
        <f t="shared" si="8"/>
        <v>1</v>
      </c>
      <c r="K191" s="10"/>
    </row>
    <row r="192" spans="1:11" ht="18" customHeight="1">
      <c r="A192" s="3">
        <v>1</v>
      </c>
      <c r="B192" s="5">
        <v>802142</v>
      </c>
      <c r="C192" s="3" t="s">
        <v>169</v>
      </c>
      <c r="D192" s="3" t="s">
        <v>167</v>
      </c>
      <c r="E192" s="4" t="s">
        <v>98</v>
      </c>
      <c r="F192" s="10">
        <v>2</v>
      </c>
      <c r="G192" s="10">
        <v>0</v>
      </c>
      <c r="H192" s="10">
        <v>0</v>
      </c>
      <c r="I192" s="3">
        <v>1</v>
      </c>
      <c r="J192" s="10">
        <f t="shared" si="8"/>
        <v>1</v>
      </c>
      <c r="K192" s="10"/>
    </row>
    <row r="193" spans="1:11" ht="18" customHeight="1">
      <c r="A193" s="3">
        <v>6</v>
      </c>
      <c r="B193" s="5">
        <v>802144</v>
      </c>
      <c r="C193" s="3" t="s">
        <v>108</v>
      </c>
      <c r="D193" s="3" t="s">
        <v>171</v>
      </c>
      <c r="E193" s="4" t="s">
        <v>109</v>
      </c>
      <c r="F193" s="10">
        <v>10</v>
      </c>
      <c r="G193" s="10">
        <v>0</v>
      </c>
      <c r="H193" s="10">
        <v>4</v>
      </c>
      <c r="I193" s="3">
        <v>6</v>
      </c>
      <c r="J193" s="10">
        <f t="shared" si="8"/>
        <v>0</v>
      </c>
      <c r="K193" s="10"/>
    </row>
    <row r="194" spans="1:12" ht="18" customHeight="1">
      <c r="A194" s="3">
        <v>2</v>
      </c>
      <c r="B194" s="5">
        <v>802141</v>
      </c>
      <c r="C194" s="3" t="s">
        <v>118</v>
      </c>
      <c r="D194" s="3" t="s">
        <v>170</v>
      </c>
      <c r="E194" s="4" t="s">
        <v>99</v>
      </c>
      <c r="J194" s="10"/>
      <c r="K194" s="10"/>
      <c r="L194" s="4" t="s">
        <v>380</v>
      </c>
    </row>
    <row r="195" spans="1:11" ht="18" customHeight="1">
      <c r="A195" s="3">
        <v>1</v>
      </c>
      <c r="B195" s="5">
        <v>802077</v>
      </c>
      <c r="C195" s="3" t="s">
        <v>46</v>
      </c>
      <c r="D195" s="3" t="s">
        <v>131</v>
      </c>
      <c r="E195" s="4" t="s">
        <v>172</v>
      </c>
      <c r="F195" s="10">
        <v>2</v>
      </c>
      <c r="G195" s="10">
        <v>0</v>
      </c>
      <c r="H195" s="10">
        <v>0</v>
      </c>
      <c r="I195" s="3">
        <v>1</v>
      </c>
      <c r="J195" s="10">
        <f t="shared" si="8"/>
        <v>1</v>
      </c>
      <c r="K195" s="10"/>
    </row>
    <row r="196" spans="1:11" ht="18" customHeight="1">
      <c r="A196" s="3">
        <v>1</v>
      </c>
      <c r="B196" s="5">
        <v>802076</v>
      </c>
      <c r="C196" s="3" t="s">
        <v>44</v>
      </c>
      <c r="D196" s="3" t="s">
        <v>130</v>
      </c>
      <c r="E196" s="4" t="s">
        <v>308</v>
      </c>
      <c r="F196" s="10">
        <v>2</v>
      </c>
      <c r="G196" s="10">
        <v>0</v>
      </c>
      <c r="H196" s="10">
        <v>0</v>
      </c>
      <c r="I196" s="3">
        <v>1</v>
      </c>
      <c r="J196" s="10">
        <f t="shared" si="8"/>
        <v>1</v>
      </c>
      <c r="K196" s="10"/>
    </row>
    <row r="197" ht="18" customHeight="1"/>
    <row r="198" spans="2:5" ht="18" customHeight="1">
      <c r="B198" s="3">
        <v>802279</v>
      </c>
      <c r="C198" s="3" t="s">
        <v>192</v>
      </c>
      <c r="E198" s="4" t="s">
        <v>174</v>
      </c>
    </row>
    <row r="199" ht="18" customHeight="1">
      <c r="B199" s="4"/>
    </row>
    <row r="200" spans="1:5" ht="18" customHeight="1">
      <c r="A200" s="3">
        <v>1</v>
      </c>
      <c r="B200" s="5">
        <v>802270</v>
      </c>
      <c r="C200" s="3" t="s">
        <v>175</v>
      </c>
      <c r="D200" s="3" t="s">
        <v>316</v>
      </c>
      <c r="E200" s="4" t="s">
        <v>176</v>
      </c>
    </row>
    <row r="201" spans="1:5" ht="18" customHeight="1">
      <c r="A201" s="3">
        <v>1</v>
      </c>
      <c r="B201" s="5">
        <v>802271</v>
      </c>
      <c r="C201" s="3" t="s">
        <v>178</v>
      </c>
      <c r="D201" s="3" t="s">
        <v>317</v>
      </c>
      <c r="E201" s="4" t="s">
        <v>177</v>
      </c>
    </row>
    <row r="202" spans="1:5" ht="18" customHeight="1">
      <c r="A202" s="3">
        <v>1</v>
      </c>
      <c r="B202" s="5">
        <v>802272</v>
      </c>
      <c r="C202" s="3" t="s">
        <v>179</v>
      </c>
      <c r="D202" s="3" t="s">
        <v>318</v>
      </c>
      <c r="E202" s="4" t="s">
        <v>320</v>
      </c>
    </row>
    <row r="203" spans="1:5" ht="18" customHeight="1">
      <c r="A203" s="3">
        <v>2</v>
      </c>
      <c r="B203" s="5">
        <v>802273</v>
      </c>
      <c r="C203" s="3" t="s">
        <v>180</v>
      </c>
      <c r="D203" s="3" t="s">
        <v>312</v>
      </c>
      <c r="E203" s="4" t="s">
        <v>322</v>
      </c>
    </row>
    <row r="204" spans="1:5" ht="18" customHeight="1">
      <c r="A204" s="3">
        <v>4</v>
      </c>
      <c r="B204" s="5">
        <v>802274</v>
      </c>
      <c r="C204" s="3" t="s">
        <v>181</v>
      </c>
      <c r="D204" s="3" t="s">
        <v>315</v>
      </c>
      <c r="E204" s="4" t="s">
        <v>321</v>
      </c>
    </row>
    <row r="205" spans="1:5" ht="18" customHeight="1">
      <c r="A205" s="3">
        <v>2</v>
      </c>
      <c r="B205" s="5">
        <v>802275</v>
      </c>
      <c r="C205" s="3" t="s">
        <v>188</v>
      </c>
      <c r="D205" s="3" t="s">
        <v>311</v>
      </c>
      <c r="E205" s="4" t="s">
        <v>189</v>
      </c>
    </row>
    <row r="206" spans="1:5" ht="18" customHeight="1">
      <c r="A206" s="3">
        <v>1</v>
      </c>
      <c r="B206" s="5">
        <v>802276</v>
      </c>
      <c r="C206" s="3" t="s">
        <v>191</v>
      </c>
      <c r="D206" s="3" t="s">
        <v>314</v>
      </c>
      <c r="E206" s="4" t="s">
        <v>190</v>
      </c>
    </row>
    <row r="207" ht="18" customHeight="1"/>
    <row r="208" ht="18" customHeight="1">
      <c r="A208" s="4" t="s">
        <v>323</v>
      </c>
    </row>
    <row r="209" ht="18" customHeight="1"/>
    <row r="210" spans="1:5" ht="18" customHeight="1">
      <c r="A210" s="3">
        <v>1</v>
      </c>
      <c r="B210" s="4"/>
      <c r="C210" s="3" t="s">
        <v>183</v>
      </c>
      <c r="E210" s="4" t="s">
        <v>182</v>
      </c>
    </row>
    <row r="211" spans="1:5" ht="18" customHeight="1">
      <c r="A211" s="3">
        <v>1</v>
      </c>
      <c r="B211" s="4"/>
      <c r="C211" s="3" t="s">
        <v>184</v>
      </c>
      <c r="D211" s="3" t="s">
        <v>319</v>
      </c>
      <c r="E211" s="4" t="s">
        <v>185</v>
      </c>
    </row>
    <row r="212" spans="1:5" ht="18" customHeight="1">
      <c r="A212" s="3">
        <v>2</v>
      </c>
      <c r="B212" s="4"/>
      <c r="C212" s="3" t="s">
        <v>186</v>
      </c>
      <c r="D212" s="3" t="s">
        <v>313</v>
      </c>
      <c r="E212" s="4" t="s">
        <v>187</v>
      </c>
    </row>
    <row r="213" ht="18" customHeight="1"/>
    <row r="214" ht="18" customHeight="1"/>
    <row r="215" ht="18" customHeight="1"/>
    <row r="216" ht="18" customHeight="1"/>
  </sheetData>
  <printOptions gridLines="1"/>
  <pageMargins left="0.75" right="0.75" top="1" bottom="1" header="0.5" footer="0.5"/>
  <pageSetup horizontalDpi="600" verticalDpi="600" orientation="portrait" scale="63" r:id="rId1"/>
  <headerFooter alignWithMargins="0">
    <oddHeader>&amp;CXT36 Pedestal
WAI Design - Inventory</oddHeader>
    <oddFooter>&amp;L&amp;F&amp;CPage &amp;P&amp;R&amp;D</oddFooter>
  </headerFooter>
  <rowBreaks count="3" manualBreakCount="3">
    <brk id="54" max="255" man="1"/>
    <brk id="108" max="11" man="1"/>
    <brk id="16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05"/>
  <sheetViews>
    <sheetView view="pageBreakPreview" zoomScale="60" workbookViewId="0" topLeftCell="A119">
      <selection activeCell="A126" sqref="A126:L156"/>
    </sheetView>
  </sheetViews>
  <sheetFormatPr defaultColWidth="9.140625" defaultRowHeight="12.75"/>
  <cols>
    <col min="1" max="1" width="4.57421875" style="3" customWidth="1"/>
    <col min="2" max="3" width="13.7109375" style="3" customWidth="1"/>
    <col min="4" max="4" width="14.7109375" style="3" customWidth="1"/>
    <col min="5" max="5" width="30.00390625" style="4" customWidth="1"/>
    <col min="6" max="8" width="6.7109375" style="10" customWidth="1"/>
    <col min="9" max="9" width="2.00390625" style="10" customWidth="1"/>
    <col min="10" max="11" width="6.7109375" style="10" customWidth="1"/>
    <col min="12" max="12" width="6.7109375" style="3" customWidth="1"/>
    <col min="13" max="15" width="27.421875" style="4" customWidth="1"/>
    <col min="16" max="16384" width="9.140625" style="4" customWidth="1"/>
  </cols>
  <sheetData>
    <row r="1" spans="1:11" ht="18" customHeight="1">
      <c r="A1" s="3" t="s">
        <v>92</v>
      </c>
      <c r="B1" s="3" t="s">
        <v>90</v>
      </c>
      <c r="C1" s="3" t="s">
        <v>91</v>
      </c>
      <c r="D1" s="3" t="s">
        <v>115</v>
      </c>
      <c r="E1" s="4" t="s">
        <v>93</v>
      </c>
      <c r="G1" s="10" t="s">
        <v>385</v>
      </c>
      <c r="K1" s="10" t="s">
        <v>386</v>
      </c>
    </row>
    <row r="2" ht="18" customHeight="1">
      <c r="A2" s="3" t="s">
        <v>363</v>
      </c>
    </row>
    <row r="3" spans="3:12" ht="18" customHeight="1">
      <c r="C3" s="3" t="s">
        <v>326</v>
      </c>
      <c r="E3" s="4" t="s">
        <v>324</v>
      </c>
      <c r="F3" s="10" t="s">
        <v>368</v>
      </c>
      <c r="G3" s="10" t="s">
        <v>369</v>
      </c>
      <c r="H3" s="10" t="s">
        <v>384</v>
      </c>
      <c r="J3" s="10" t="s">
        <v>368</v>
      </c>
      <c r="K3" s="10" t="s">
        <v>369</v>
      </c>
      <c r="L3" s="10" t="s">
        <v>384</v>
      </c>
    </row>
    <row r="4" ht="18" customHeight="1"/>
    <row r="5" spans="1:5" ht="18" customHeight="1">
      <c r="A5" s="3">
        <v>1</v>
      </c>
      <c r="B5" s="3">
        <v>802102</v>
      </c>
      <c r="C5" s="3" t="s">
        <v>0</v>
      </c>
      <c r="D5" s="3" t="s">
        <v>136</v>
      </c>
      <c r="E5" s="4" t="s">
        <v>1</v>
      </c>
    </row>
    <row r="6" ht="18" customHeight="1"/>
    <row r="7" spans="1:5" ht="18" customHeight="1">
      <c r="A7" s="3">
        <v>1</v>
      </c>
      <c r="B7" s="3">
        <v>802278</v>
      </c>
      <c r="C7" s="3" t="s">
        <v>2</v>
      </c>
      <c r="D7" s="3" t="s">
        <v>137</v>
      </c>
      <c r="E7" s="4" t="s">
        <v>3</v>
      </c>
    </row>
    <row r="8" ht="18" customHeight="1"/>
    <row r="9" spans="1:5" ht="18" customHeight="1">
      <c r="A9" s="3">
        <v>1</v>
      </c>
      <c r="B9" s="3">
        <v>802254</v>
      </c>
      <c r="C9" s="3" t="s">
        <v>4</v>
      </c>
      <c r="E9" s="4" t="s">
        <v>5</v>
      </c>
    </row>
    <row r="10" spans="1:5" ht="18" customHeight="1">
      <c r="A10" s="3">
        <v>1</v>
      </c>
      <c r="B10" s="3">
        <v>802255</v>
      </c>
      <c r="C10" s="3" t="s">
        <v>6</v>
      </c>
      <c r="E10" s="4" t="s">
        <v>7</v>
      </c>
    </row>
    <row r="11" spans="1:5" ht="18" customHeight="1">
      <c r="A11" s="3">
        <v>1</v>
      </c>
      <c r="B11" s="3">
        <v>802256</v>
      </c>
      <c r="C11" s="3" t="s">
        <v>9</v>
      </c>
      <c r="E11" s="4" t="s">
        <v>8</v>
      </c>
    </row>
    <row r="12" ht="18" customHeight="1">
      <c r="B12" s="5"/>
    </row>
    <row r="13" spans="1:12" ht="18" customHeight="1">
      <c r="A13" s="3">
        <v>2</v>
      </c>
      <c r="B13" s="5">
        <v>802115</v>
      </c>
      <c r="C13" s="3" t="s">
        <v>10</v>
      </c>
      <c r="D13" s="3" t="s">
        <v>138</v>
      </c>
      <c r="E13" s="4" t="s">
        <v>11</v>
      </c>
      <c r="F13" s="10">
        <v>2</v>
      </c>
      <c r="G13" s="10">
        <v>0</v>
      </c>
      <c r="H13" s="10">
        <v>0</v>
      </c>
      <c r="J13" s="10">
        <f>A13-F13</f>
        <v>0</v>
      </c>
      <c r="K13" s="10">
        <f>A13-G13</f>
        <v>2</v>
      </c>
      <c r="L13" s="10">
        <f>A13-H13</f>
        <v>2</v>
      </c>
    </row>
    <row r="14" spans="1:12" ht="18" customHeight="1">
      <c r="A14" s="3">
        <v>2</v>
      </c>
      <c r="B14" s="5">
        <v>802116</v>
      </c>
      <c r="C14" s="3" t="s">
        <v>12</v>
      </c>
      <c r="D14" s="3" t="s">
        <v>142</v>
      </c>
      <c r="E14" s="4" t="s">
        <v>13</v>
      </c>
      <c r="F14" s="10">
        <v>0</v>
      </c>
      <c r="G14" s="10">
        <v>0</v>
      </c>
      <c r="H14" s="10">
        <v>0</v>
      </c>
      <c r="J14" s="10">
        <f aca="true" t="shared" si="0" ref="J14:J29">A14-F14</f>
        <v>2</v>
      </c>
      <c r="K14" s="10">
        <f aca="true" t="shared" si="1" ref="K14:K29">A14-G14</f>
        <v>2</v>
      </c>
      <c r="L14" s="10">
        <f aca="true" t="shared" si="2" ref="L14:L29">A14-H14</f>
        <v>2</v>
      </c>
    </row>
    <row r="15" spans="1:12" ht="18" customHeight="1">
      <c r="A15" s="3">
        <v>2</v>
      </c>
      <c r="B15" s="5">
        <v>802118</v>
      </c>
      <c r="C15" s="3" t="s">
        <v>14</v>
      </c>
      <c r="D15" s="3" t="s">
        <v>139</v>
      </c>
      <c r="E15" s="4" t="s">
        <v>15</v>
      </c>
      <c r="F15" s="10">
        <v>2</v>
      </c>
      <c r="G15" s="10">
        <v>0</v>
      </c>
      <c r="H15" s="10">
        <v>0</v>
      </c>
      <c r="J15" s="10">
        <f t="shared" si="0"/>
        <v>0</v>
      </c>
      <c r="K15" s="10">
        <f t="shared" si="1"/>
        <v>2</v>
      </c>
      <c r="L15" s="10">
        <f t="shared" si="2"/>
        <v>2</v>
      </c>
    </row>
    <row r="16" spans="1:12" ht="18" customHeight="1">
      <c r="A16" s="3">
        <v>2</v>
      </c>
      <c r="B16" s="5">
        <v>802121</v>
      </c>
      <c r="C16" s="3" t="s">
        <v>16</v>
      </c>
      <c r="D16" s="3" t="s">
        <v>140</v>
      </c>
      <c r="E16" s="4" t="s">
        <v>17</v>
      </c>
      <c r="F16" s="10">
        <v>2</v>
      </c>
      <c r="G16" s="10">
        <v>0</v>
      </c>
      <c r="H16" s="10">
        <v>0</v>
      </c>
      <c r="J16" s="10">
        <f t="shared" si="0"/>
        <v>0</v>
      </c>
      <c r="K16" s="10">
        <f t="shared" si="1"/>
        <v>2</v>
      </c>
      <c r="L16" s="10">
        <f t="shared" si="2"/>
        <v>2</v>
      </c>
    </row>
    <row r="17" spans="1:12" ht="18" customHeight="1">
      <c r="A17" s="3">
        <v>2</v>
      </c>
      <c r="B17" s="5">
        <v>802124</v>
      </c>
      <c r="C17" s="3" t="s">
        <v>282</v>
      </c>
      <c r="D17" s="3" t="s">
        <v>283</v>
      </c>
      <c r="E17" s="4" t="s">
        <v>284</v>
      </c>
      <c r="F17" s="10">
        <v>2</v>
      </c>
      <c r="G17" s="10">
        <v>0</v>
      </c>
      <c r="H17" s="10">
        <v>0</v>
      </c>
      <c r="J17" s="10">
        <f t="shared" si="0"/>
        <v>0</v>
      </c>
      <c r="K17" s="10">
        <f t="shared" si="1"/>
        <v>2</v>
      </c>
      <c r="L17" s="10">
        <f t="shared" si="2"/>
        <v>2</v>
      </c>
    </row>
    <row r="18" spans="1:12" ht="18" customHeight="1">
      <c r="A18" s="3">
        <v>1</v>
      </c>
      <c r="B18" s="5">
        <v>802114</v>
      </c>
      <c r="C18" s="3" t="s">
        <v>18</v>
      </c>
      <c r="D18" s="3" t="s">
        <v>141</v>
      </c>
      <c r="E18" s="4" t="s">
        <v>19</v>
      </c>
      <c r="F18" s="10">
        <v>1</v>
      </c>
      <c r="G18" s="10">
        <v>0</v>
      </c>
      <c r="H18" s="10">
        <v>0</v>
      </c>
      <c r="J18" s="10">
        <f t="shared" si="0"/>
        <v>0</v>
      </c>
      <c r="K18" s="10">
        <f t="shared" si="1"/>
        <v>1</v>
      </c>
      <c r="L18" s="10">
        <f t="shared" si="2"/>
        <v>1</v>
      </c>
    </row>
    <row r="19" spans="1:12" ht="18" customHeight="1">
      <c r="A19" s="3">
        <v>4</v>
      </c>
      <c r="B19" s="5">
        <v>802125</v>
      </c>
      <c r="C19" s="3" t="s">
        <v>20</v>
      </c>
      <c r="D19" s="3" t="s">
        <v>143</v>
      </c>
      <c r="E19" s="4" t="s">
        <v>21</v>
      </c>
      <c r="F19" s="10">
        <v>4</v>
      </c>
      <c r="G19" s="10">
        <v>0</v>
      </c>
      <c r="H19" s="10">
        <v>0</v>
      </c>
      <c r="J19" s="10">
        <f t="shared" si="0"/>
        <v>0</v>
      </c>
      <c r="K19" s="10">
        <f t="shared" si="1"/>
        <v>4</v>
      </c>
      <c r="L19" s="10">
        <f t="shared" si="2"/>
        <v>4</v>
      </c>
    </row>
    <row r="20" spans="1:12" ht="18" customHeight="1">
      <c r="A20" s="3">
        <v>2</v>
      </c>
      <c r="B20" s="5">
        <v>802131</v>
      </c>
      <c r="C20" s="3" t="s">
        <v>22</v>
      </c>
      <c r="D20" s="3" t="s">
        <v>144</v>
      </c>
      <c r="E20" s="4" t="s">
        <v>307</v>
      </c>
      <c r="F20" s="10">
        <v>2</v>
      </c>
      <c r="G20" s="10">
        <v>2</v>
      </c>
      <c r="H20" s="10">
        <v>0</v>
      </c>
      <c r="J20" s="10">
        <f t="shared" si="0"/>
        <v>0</v>
      </c>
      <c r="K20" s="10">
        <f t="shared" si="1"/>
        <v>0</v>
      </c>
      <c r="L20" s="10">
        <f t="shared" si="2"/>
        <v>2</v>
      </c>
    </row>
    <row r="21" spans="1:12" ht="18" customHeight="1">
      <c r="A21" s="3">
        <v>1</v>
      </c>
      <c r="B21" s="5">
        <v>802129</v>
      </c>
      <c r="C21" s="3" t="s">
        <v>23</v>
      </c>
      <c r="D21" s="3" t="s">
        <v>145</v>
      </c>
      <c r="E21" s="4" t="s">
        <v>24</v>
      </c>
      <c r="F21" s="10">
        <v>1</v>
      </c>
      <c r="G21" s="10">
        <v>1</v>
      </c>
      <c r="H21" s="10">
        <v>0</v>
      </c>
      <c r="J21" s="10">
        <f t="shared" si="0"/>
        <v>0</v>
      </c>
      <c r="K21" s="10">
        <f t="shared" si="1"/>
        <v>0</v>
      </c>
      <c r="L21" s="10">
        <f t="shared" si="2"/>
        <v>1</v>
      </c>
    </row>
    <row r="22" spans="1:12" ht="18" customHeight="1">
      <c r="A22" s="3">
        <v>1</v>
      </c>
      <c r="B22" s="5">
        <v>802130</v>
      </c>
      <c r="C22" s="3" t="s">
        <v>26</v>
      </c>
      <c r="D22" s="3" t="s">
        <v>146</v>
      </c>
      <c r="E22" s="4" t="s">
        <v>25</v>
      </c>
      <c r="F22" s="10">
        <v>1</v>
      </c>
      <c r="G22" s="10">
        <v>1</v>
      </c>
      <c r="H22" s="10">
        <v>0</v>
      </c>
      <c r="J22" s="10">
        <f t="shared" si="0"/>
        <v>0</v>
      </c>
      <c r="K22" s="10">
        <f t="shared" si="1"/>
        <v>0</v>
      </c>
      <c r="L22" s="10">
        <f t="shared" si="2"/>
        <v>1</v>
      </c>
    </row>
    <row r="23" spans="1:12" ht="18" customHeight="1">
      <c r="A23" s="3">
        <v>4</v>
      </c>
      <c r="B23" s="5">
        <v>802267</v>
      </c>
      <c r="C23" s="3" t="s">
        <v>193</v>
      </c>
      <c r="E23" s="4" t="s">
        <v>255</v>
      </c>
      <c r="F23" s="10">
        <v>4</v>
      </c>
      <c r="G23" s="10">
        <v>4</v>
      </c>
      <c r="H23" s="10">
        <v>0</v>
      </c>
      <c r="J23" s="10">
        <f t="shared" si="0"/>
        <v>0</v>
      </c>
      <c r="K23" s="10">
        <f t="shared" si="1"/>
        <v>0</v>
      </c>
      <c r="L23" s="10">
        <f t="shared" si="2"/>
        <v>4</v>
      </c>
    </row>
    <row r="24" spans="1:12" ht="18" customHeight="1">
      <c r="A24" s="3">
        <v>4</v>
      </c>
      <c r="B24" s="5">
        <v>802268</v>
      </c>
      <c r="C24" s="3" t="s">
        <v>194</v>
      </c>
      <c r="E24" s="4" t="s">
        <v>256</v>
      </c>
      <c r="F24" s="10">
        <v>4</v>
      </c>
      <c r="G24" s="10">
        <v>0</v>
      </c>
      <c r="H24" s="10">
        <v>0</v>
      </c>
      <c r="J24" s="10">
        <f t="shared" si="0"/>
        <v>0</v>
      </c>
      <c r="K24" s="10">
        <f t="shared" si="1"/>
        <v>4</v>
      </c>
      <c r="L24" s="10">
        <f t="shared" si="2"/>
        <v>4</v>
      </c>
    </row>
    <row r="25" spans="1:12" ht="18" customHeight="1">
      <c r="A25" s="3">
        <v>1</v>
      </c>
      <c r="B25" s="5">
        <v>802073</v>
      </c>
      <c r="C25" s="3" t="s">
        <v>27</v>
      </c>
      <c r="D25" s="3" t="s">
        <v>147</v>
      </c>
      <c r="E25" s="4" t="s">
        <v>28</v>
      </c>
      <c r="F25" s="10">
        <v>1</v>
      </c>
      <c r="G25" s="10">
        <v>1</v>
      </c>
      <c r="H25" s="10">
        <v>0</v>
      </c>
      <c r="J25" s="10">
        <f t="shared" si="0"/>
        <v>0</v>
      </c>
      <c r="K25" s="10">
        <f t="shared" si="1"/>
        <v>0</v>
      </c>
      <c r="L25" s="10">
        <f t="shared" si="2"/>
        <v>1</v>
      </c>
    </row>
    <row r="26" spans="1:12" ht="18" customHeight="1">
      <c r="A26" s="3">
        <v>1</v>
      </c>
      <c r="B26" s="5">
        <v>802084</v>
      </c>
      <c r="C26" s="3" t="s">
        <v>29</v>
      </c>
      <c r="D26" s="3" t="s">
        <v>133</v>
      </c>
      <c r="E26" s="4" t="s">
        <v>32</v>
      </c>
      <c r="F26" s="10">
        <v>1</v>
      </c>
      <c r="G26" s="10">
        <v>1</v>
      </c>
      <c r="H26" s="10">
        <v>0</v>
      </c>
      <c r="J26" s="10">
        <f t="shared" si="0"/>
        <v>0</v>
      </c>
      <c r="K26" s="10">
        <f t="shared" si="1"/>
        <v>0</v>
      </c>
      <c r="L26" s="10">
        <f t="shared" si="2"/>
        <v>1</v>
      </c>
    </row>
    <row r="27" spans="1:12" ht="18" customHeight="1">
      <c r="A27" s="3">
        <v>1</v>
      </c>
      <c r="B27" s="5">
        <v>802085</v>
      </c>
      <c r="C27" s="3" t="s">
        <v>30</v>
      </c>
      <c r="D27" s="3" t="s">
        <v>132</v>
      </c>
      <c r="E27" s="4" t="s">
        <v>33</v>
      </c>
      <c r="F27" s="10">
        <v>1</v>
      </c>
      <c r="G27" s="10">
        <v>1</v>
      </c>
      <c r="H27" s="10">
        <v>0</v>
      </c>
      <c r="J27" s="10">
        <f t="shared" si="0"/>
        <v>0</v>
      </c>
      <c r="K27" s="10">
        <f t="shared" si="1"/>
        <v>0</v>
      </c>
      <c r="L27" s="10">
        <f t="shared" si="2"/>
        <v>1</v>
      </c>
    </row>
    <row r="28" spans="1:12" ht="18" customHeight="1">
      <c r="A28" s="3">
        <v>1</v>
      </c>
      <c r="B28" s="5">
        <v>802086</v>
      </c>
      <c r="C28" s="3" t="s">
        <v>348</v>
      </c>
      <c r="D28" s="3" t="s">
        <v>134</v>
      </c>
      <c r="E28" s="4" t="s">
        <v>34</v>
      </c>
      <c r="F28" s="10">
        <v>1</v>
      </c>
      <c r="G28" s="10">
        <v>1</v>
      </c>
      <c r="H28" s="10">
        <v>0</v>
      </c>
      <c r="J28" s="10">
        <f t="shared" si="0"/>
        <v>0</v>
      </c>
      <c r="K28" s="10">
        <f t="shared" si="1"/>
        <v>0</v>
      </c>
      <c r="L28" s="10">
        <f t="shared" si="2"/>
        <v>1</v>
      </c>
    </row>
    <row r="29" spans="1:12" ht="18" customHeight="1">
      <c r="A29" s="3">
        <v>1</v>
      </c>
      <c r="B29" s="5">
        <v>802087</v>
      </c>
      <c r="C29" s="3" t="s">
        <v>31</v>
      </c>
      <c r="D29" s="3" t="s">
        <v>135</v>
      </c>
      <c r="E29" s="4" t="s">
        <v>35</v>
      </c>
      <c r="F29" s="10">
        <v>1</v>
      </c>
      <c r="G29" s="10">
        <v>1</v>
      </c>
      <c r="H29" s="10">
        <v>0</v>
      </c>
      <c r="J29" s="10">
        <f t="shared" si="0"/>
        <v>0</v>
      </c>
      <c r="K29" s="10">
        <f t="shared" si="1"/>
        <v>0</v>
      </c>
      <c r="L29" s="10">
        <f t="shared" si="2"/>
        <v>1</v>
      </c>
    </row>
    <row r="30" ht="18" customHeight="1"/>
    <row r="31" ht="18" customHeight="1">
      <c r="A31" s="4" t="s">
        <v>323</v>
      </c>
    </row>
    <row r="32" ht="18" customHeight="1"/>
    <row r="33" spans="1:5" ht="18" customHeight="1">
      <c r="A33" s="3">
        <v>14</v>
      </c>
      <c r="C33" s="3" t="s">
        <v>258</v>
      </c>
      <c r="E33" s="4" t="s">
        <v>259</v>
      </c>
    </row>
    <row r="34" spans="1:5" ht="18" customHeight="1">
      <c r="A34" s="3">
        <v>8</v>
      </c>
      <c r="C34" s="3" t="s">
        <v>304</v>
      </c>
      <c r="D34" s="3" t="s">
        <v>281</v>
      </c>
      <c r="E34" s="4" t="s">
        <v>270</v>
      </c>
    </row>
    <row r="35" spans="1:5" ht="18" customHeight="1">
      <c r="A35" s="3">
        <v>1</v>
      </c>
      <c r="C35" s="3" t="s">
        <v>113</v>
      </c>
      <c r="E35" s="4" t="s">
        <v>257</v>
      </c>
    </row>
    <row r="36" spans="1:5" ht="18" customHeight="1">
      <c r="A36" s="3">
        <v>2</v>
      </c>
      <c r="C36" s="3" t="s">
        <v>260</v>
      </c>
      <c r="E36" s="4" t="s">
        <v>261</v>
      </c>
    </row>
    <row r="37" spans="1:5" ht="18" customHeight="1">
      <c r="A37" s="3">
        <v>96</v>
      </c>
      <c r="C37" s="3" t="s">
        <v>262</v>
      </c>
      <c r="E37" s="4" t="s">
        <v>263</v>
      </c>
    </row>
    <row r="38" spans="1:5" ht="18" customHeight="1">
      <c r="A38" s="3">
        <v>96</v>
      </c>
      <c r="C38" s="3" t="s">
        <v>279</v>
      </c>
      <c r="E38" s="4" t="s">
        <v>253</v>
      </c>
    </row>
    <row r="39" spans="1:5" ht="18" customHeight="1">
      <c r="A39" s="3">
        <v>1</v>
      </c>
      <c r="C39" s="3" t="s">
        <v>280</v>
      </c>
      <c r="E39" s="4" t="s">
        <v>211</v>
      </c>
    </row>
    <row r="40" ht="18" customHeight="1"/>
    <row r="41" spans="1:5" ht="18" customHeight="1">
      <c r="A41" s="3">
        <v>2</v>
      </c>
      <c r="C41" s="3" t="s">
        <v>334</v>
      </c>
      <c r="E41" s="4" t="s">
        <v>347</v>
      </c>
    </row>
    <row r="42" spans="1:5" ht="18" customHeight="1">
      <c r="A42" s="3">
        <v>4</v>
      </c>
      <c r="C42" s="3" t="s">
        <v>335</v>
      </c>
      <c r="E42" s="4" t="s">
        <v>336</v>
      </c>
    </row>
    <row r="43" spans="1:5" ht="18" customHeight="1">
      <c r="A43" s="3">
        <v>4</v>
      </c>
      <c r="C43" s="3" t="s">
        <v>337</v>
      </c>
      <c r="E43" s="4" t="s">
        <v>338</v>
      </c>
    </row>
    <row r="44" spans="1:5" ht="18" customHeight="1">
      <c r="A44" s="3">
        <v>4</v>
      </c>
      <c r="C44" s="3" t="s">
        <v>339</v>
      </c>
      <c r="E44" s="8" t="s">
        <v>340</v>
      </c>
    </row>
    <row r="45" spans="1:5" ht="18" customHeight="1">
      <c r="A45" s="3">
        <v>6</v>
      </c>
      <c r="C45" s="3" t="s">
        <v>341</v>
      </c>
      <c r="E45" s="4" t="s">
        <v>342</v>
      </c>
    </row>
    <row r="46" spans="1:5" ht="18" customHeight="1">
      <c r="A46" s="3">
        <v>6</v>
      </c>
      <c r="C46" s="3" t="s">
        <v>343</v>
      </c>
      <c r="E46" s="4" t="s">
        <v>344</v>
      </c>
    </row>
    <row r="47" spans="1:5" ht="18" customHeight="1">
      <c r="A47" s="3">
        <v>1</v>
      </c>
      <c r="C47" s="3" t="s">
        <v>345</v>
      </c>
      <c r="E47" s="4" t="s">
        <v>346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spans="1:11" ht="18" customHeight="1">
      <c r="A55" s="3" t="s">
        <v>92</v>
      </c>
      <c r="B55" s="3" t="s">
        <v>90</v>
      </c>
      <c r="C55" s="3" t="s">
        <v>91</v>
      </c>
      <c r="D55" s="3" t="s">
        <v>115</v>
      </c>
      <c r="E55" s="4" t="s">
        <v>93</v>
      </c>
      <c r="G55" s="10" t="s">
        <v>385</v>
      </c>
      <c r="K55" s="10" t="s">
        <v>386</v>
      </c>
    </row>
    <row r="56" ht="18" customHeight="1">
      <c r="A56" s="3" t="s">
        <v>363</v>
      </c>
    </row>
    <row r="57" spans="1:12" ht="18" customHeight="1">
      <c r="A57" s="3">
        <v>1</v>
      </c>
      <c r="B57" s="3">
        <v>802103</v>
      </c>
      <c r="C57" s="3" t="s">
        <v>38</v>
      </c>
      <c r="E57" s="4" t="s">
        <v>37</v>
      </c>
      <c r="F57" s="10" t="s">
        <v>368</v>
      </c>
      <c r="G57" s="10" t="s">
        <v>369</v>
      </c>
      <c r="H57" s="10" t="s">
        <v>384</v>
      </c>
      <c r="J57" s="10" t="s">
        <v>368</v>
      </c>
      <c r="K57" s="10" t="s">
        <v>369</v>
      </c>
      <c r="L57" s="10" t="s">
        <v>384</v>
      </c>
    </row>
    <row r="58" ht="18" customHeight="1"/>
    <row r="59" spans="1:5" ht="18" customHeight="1">
      <c r="A59" s="3">
        <v>1</v>
      </c>
      <c r="C59" s="3" t="s">
        <v>36</v>
      </c>
      <c r="D59" s="3" t="s">
        <v>327</v>
      </c>
      <c r="E59" s="4" t="s">
        <v>39</v>
      </c>
    </row>
    <row r="60" ht="18" customHeight="1"/>
    <row r="61" spans="1:12" ht="18" customHeight="1">
      <c r="A61" s="3">
        <v>1</v>
      </c>
      <c r="B61" s="5">
        <v>802079</v>
      </c>
      <c r="C61" s="3" t="s">
        <v>40</v>
      </c>
      <c r="D61" s="3" t="s">
        <v>129</v>
      </c>
      <c r="E61" s="4" t="s">
        <v>41</v>
      </c>
      <c r="F61" s="10">
        <v>1</v>
      </c>
      <c r="G61" s="10">
        <v>1</v>
      </c>
      <c r="H61" s="10">
        <v>0</v>
      </c>
      <c r="J61" s="10">
        <f>A61-F61</f>
        <v>0</v>
      </c>
      <c r="K61" s="10">
        <f>A61-G61</f>
        <v>0</v>
      </c>
      <c r="L61" s="10">
        <f>A61-H61</f>
        <v>1</v>
      </c>
    </row>
    <row r="62" spans="1:12" ht="18" customHeight="1">
      <c r="A62" s="3">
        <v>1</v>
      </c>
      <c r="B62" s="5">
        <v>802265</v>
      </c>
      <c r="C62" s="3" t="s">
        <v>42</v>
      </c>
      <c r="E62" s="4" t="s">
        <v>43</v>
      </c>
      <c r="F62" s="10">
        <v>1</v>
      </c>
      <c r="G62" s="10">
        <v>1</v>
      </c>
      <c r="H62" s="10">
        <v>0</v>
      </c>
      <c r="J62" s="10">
        <f>A62-F62</f>
        <v>0</v>
      </c>
      <c r="K62" s="10">
        <f>A62-G62</f>
        <v>0</v>
      </c>
      <c r="L62" s="10">
        <f>A62-H62</f>
        <v>1</v>
      </c>
    </row>
    <row r="63" ht="18" customHeight="1">
      <c r="A63" s="4" t="s">
        <v>293</v>
      </c>
    </row>
    <row r="64" spans="1:5" ht="18" customHeight="1">
      <c r="A64" s="3">
        <v>1</v>
      </c>
      <c r="B64" s="3">
        <v>802075</v>
      </c>
      <c r="D64" s="3" t="s">
        <v>120</v>
      </c>
      <c r="E64" s="4" t="s">
        <v>119</v>
      </c>
    </row>
    <row r="65" spans="1:5" ht="18" customHeight="1">
      <c r="A65" s="3">
        <v>1</v>
      </c>
      <c r="B65" s="3">
        <v>802074</v>
      </c>
      <c r="D65" s="3" t="s">
        <v>122</v>
      </c>
      <c r="E65" s="4" t="s">
        <v>121</v>
      </c>
    </row>
    <row r="66" spans="1:5" ht="18" customHeight="1">
      <c r="A66" s="3">
        <v>1</v>
      </c>
      <c r="B66" s="3">
        <v>802078</v>
      </c>
      <c r="D66" s="3" t="s">
        <v>123</v>
      </c>
      <c r="E66" s="4" t="s">
        <v>124</v>
      </c>
    </row>
    <row r="67" spans="1:5" ht="18" customHeight="1">
      <c r="A67" s="3">
        <v>1</v>
      </c>
      <c r="B67" s="3">
        <v>802083</v>
      </c>
      <c r="D67" s="3" t="s">
        <v>126</v>
      </c>
      <c r="E67" s="4" t="s">
        <v>125</v>
      </c>
    </row>
    <row r="68" spans="1:5" ht="18" customHeight="1">
      <c r="A68" s="3">
        <v>1</v>
      </c>
      <c r="B68" s="3">
        <v>802082</v>
      </c>
      <c r="D68" s="3" t="s">
        <v>127</v>
      </c>
      <c r="E68" s="4" t="s">
        <v>128</v>
      </c>
    </row>
    <row r="69" ht="18" customHeight="1"/>
    <row r="70" spans="1:5" ht="18" customHeight="1">
      <c r="A70" s="3">
        <v>1</v>
      </c>
      <c r="B70" s="3">
        <v>802075</v>
      </c>
      <c r="C70" s="3" t="s">
        <v>44</v>
      </c>
      <c r="D70" s="3" t="s">
        <v>130</v>
      </c>
      <c r="E70" s="4" t="s">
        <v>351</v>
      </c>
    </row>
    <row r="71" ht="18" customHeight="1"/>
    <row r="72" ht="18" customHeight="1">
      <c r="A72" s="4" t="s">
        <v>323</v>
      </c>
    </row>
    <row r="73" ht="18" customHeight="1"/>
    <row r="74" spans="1:5" ht="18" customHeight="1">
      <c r="A74" s="3">
        <v>7</v>
      </c>
      <c r="C74" s="3" t="s">
        <v>285</v>
      </c>
      <c r="E74" s="4" t="s">
        <v>238</v>
      </c>
    </row>
    <row r="75" spans="1:5" ht="18" customHeight="1">
      <c r="A75" s="3">
        <v>7</v>
      </c>
      <c r="C75" s="3" t="s">
        <v>286</v>
      </c>
      <c r="E75" s="4" t="s">
        <v>254</v>
      </c>
    </row>
    <row r="76" spans="1:5" ht="18" customHeight="1">
      <c r="A76" s="3">
        <v>10</v>
      </c>
      <c r="C76" s="3" t="s">
        <v>287</v>
      </c>
      <c r="E76" s="4" t="s">
        <v>271</v>
      </c>
    </row>
    <row r="77" spans="1:5" ht="18" customHeight="1">
      <c r="A77" s="3">
        <v>3</v>
      </c>
      <c r="C77" s="3" t="s">
        <v>288</v>
      </c>
      <c r="E77" s="4" t="s">
        <v>239</v>
      </c>
    </row>
    <row r="78" spans="1:5" ht="18" customHeight="1">
      <c r="A78" s="3">
        <v>2</v>
      </c>
      <c r="C78" s="3" t="s">
        <v>289</v>
      </c>
      <c r="E78" s="4" t="s">
        <v>240</v>
      </c>
    </row>
    <row r="79" spans="1:5" ht="18" customHeight="1">
      <c r="A79" s="3">
        <v>2</v>
      </c>
      <c r="C79" s="3" t="s">
        <v>290</v>
      </c>
      <c r="E79" s="4" t="s">
        <v>272</v>
      </c>
    </row>
    <row r="80" ht="18" customHeight="1"/>
    <row r="81" ht="18" customHeight="1"/>
    <row r="82" ht="18" customHeight="1"/>
    <row r="83" spans="3:5" ht="18" customHeight="1">
      <c r="C83" s="3" t="s">
        <v>45</v>
      </c>
      <c r="D83" s="3" t="s">
        <v>328</v>
      </c>
      <c r="E83" s="4" t="s">
        <v>47</v>
      </c>
    </row>
    <row r="84" ht="18" customHeight="1"/>
    <row r="85" spans="1:12" ht="18" customHeight="1">
      <c r="A85" s="3">
        <v>1</v>
      </c>
      <c r="B85" s="5">
        <v>802080</v>
      </c>
      <c r="C85" s="3" t="s">
        <v>48</v>
      </c>
      <c r="D85" s="3" t="s">
        <v>148</v>
      </c>
      <c r="E85" s="4" t="s">
        <v>49</v>
      </c>
      <c r="F85" s="10">
        <v>1</v>
      </c>
      <c r="G85" s="10">
        <v>1</v>
      </c>
      <c r="H85" s="10">
        <v>0</v>
      </c>
      <c r="J85" s="10">
        <f>A85-F85</f>
        <v>0</v>
      </c>
      <c r="K85" s="10">
        <f>A85-G85</f>
        <v>0</v>
      </c>
      <c r="L85" s="10">
        <f>A85-H85</f>
        <v>1</v>
      </c>
    </row>
    <row r="86" spans="1:12" ht="18" customHeight="1">
      <c r="A86" s="3">
        <v>1</v>
      </c>
      <c r="B86" s="5">
        <v>802081</v>
      </c>
      <c r="C86" s="3" t="s">
        <v>50</v>
      </c>
      <c r="D86" s="3" t="s">
        <v>149</v>
      </c>
      <c r="E86" s="4" t="s">
        <v>51</v>
      </c>
      <c r="F86" s="10">
        <v>1</v>
      </c>
      <c r="G86" s="10">
        <v>1</v>
      </c>
      <c r="H86" s="10">
        <v>0</v>
      </c>
      <c r="J86" s="10">
        <f>A86-F86</f>
        <v>0</v>
      </c>
      <c r="K86" s="10">
        <f>A86-G86</f>
        <v>0</v>
      </c>
      <c r="L86" s="10">
        <f>A86-H86</f>
        <v>1</v>
      </c>
    </row>
    <row r="87" ht="18" customHeight="1"/>
    <row r="88" ht="18" customHeight="1">
      <c r="A88" s="4" t="s">
        <v>323</v>
      </c>
    </row>
    <row r="89" ht="18" customHeight="1"/>
    <row r="90" spans="1:5" ht="18" customHeight="1">
      <c r="A90" s="3">
        <v>9</v>
      </c>
      <c r="C90" s="3" t="s">
        <v>294</v>
      </c>
      <c r="D90" s="4"/>
      <c r="E90" s="4" t="s">
        <v>241</v>
      </c>
    </row>
    <row r="91" spans="1:5" ht="18" customHeight="1">
      <c r="A91" s="3">
        <v>9</v>
      </c>
      <c r="C91" s="3" t="s">
        <v>295</v>
      </c>
      <c r="E91" s="4" t="s">
        <v>273</v>
      </c>
    </row>
    <row r="92" spans="1:5" ht="18" customHeight="1">
      <c r="A92" s="3">
        <v>4</v>
      </c>
      <c r="C92" s="3" t="s">
        <v>296</v>
      </c>
      <c r="E92" s="4" t="s">
        <v>297</v>
      </c>
    </row>
    <row r="93" spans="1:5" ht="18" customHeight="1">
      <c r="A93" s="3">
        <v>3</v>
      </c>
      <c r="C93" s="3" t="s">
        <v>52</v>
      </c>
      <c r="E93" s="4" t="s">
        <v>53</v>
      </c>
    </row>
    <row r="94" spans="1:5" ht="18" customHeight="1">
      <c r="A94" s="3">
        <v>2</v>
      </c>
      <c r="C94" s="3" t="s">
        <v>54</v>
      </c>
      <c r="E94" s="4" t="s">
        <v>55</v>
      </c>
    </row>
    <row r="95" spans="1:5" ht="18" customHeight="1">
      <c r="A95" s="3">
        <v>2</v>
      </c>
      <c r="C95" s="3" t="s">
        <v>56</v>
      </c>
      <c r="E95" s="4" t="s">
        <v>57</v>
      </c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spans="1:11" ht="18" customHeight="1">
      <c r="A109" s="3" t="s">
        <v>92</v>
      </c>
      <c r="B109" s="3" t="s">
        <v>90</v>
      </c>
      <c r="C109" s="3" t="s">
        <v>91</v>
      </c>
      <c r="D109" s="3" t="s">
        <v>115</v>
      </c>
      <c r="E109" s="4" t="s">
        <v>93</v>
      </c>
      <c r="G109" s="10" t="s">
        <v>385</v>
      </c>
      <c r="K109" s="10" t="s">
        <v>386</v>
      </c>
    </row>
    <row r="110" ht="18" customHeight="1">
      <c r="A110" s="3" t="s">
        <v>363</v>
      </c>
    </row>
    <row r="111" spans="1:12" ht="18" customHeight="1">
      <c r="A111" s="3">
        <v>1</v>
      </c>
      <c r="C111" s="3" t="s">
        <v>59</v>
      </c>
      <c r="E111" s="4" t="s">
        <v>58</v>
      </c>
      <c r="F111" s="10" t="s">
        <v>368</v>
      </c>
      <c r="G111" s="10" t="s">
        <v>369</v>
      </c>
      <c r="H111" s="10" t="s">
        <v>384</v>
      </c>
      <c r="J111" s="10" t="s">
        <v>368</v>
      </c>
      <c r="K111" s="10" t="s">
        <v>369</v>
      </c>
      <c r="L111" s="10" t="s">
        <v>384</v>
      </c>
    </row>
    <row r="112" ht="18" customHeight="1"/>
    <row r="113" spans="1:5" ht="18" customHeight="1">
      <c r="A113" s="3">
        <v>1</v>
      </c>
      <c r="B113" s="3">
        <v>802106</v>
      </c>
      <c r="C113" s="3" t="s">
        <v>112</v>
      </c>
      <c r="D113" s="3" t="s">
        <v>150</v>
      </c>
      <c r="E113" s="4" t="s">
        <v>60</v>
      </c>
    </row>
    <row r="114" ht="18" customHeight="1"/>
    <row r="115" spans="1:12" ht="18" customHeight="1">
      <c r="A115" s="3">
        <v>1</v>
      </c>
      <c r="B115" s="3">
        <v>802110</v>
      </c>
      <c r="C115" s="3" t="s">
        <v>62</v>
      </c>
      <c r="D115" s="3" t="s">
        <v>152</v>
      </c>
      <c r="E115" s="4" t="s">
        <v>65</v>
      </c>
      <c r="L115" s="10"/>
    </row>
    <row r="116" spans="1:5" ht="18" customHeight="1">
      <c r="A116" s="3">
        <v>1</v>
      </c>
      <c r="B116" s="3">
        <v>802109</v>
      </c>
      <c r="C116" s="3" t="s">
        <v>73</v>
      </c>
      <c r="D116" s="3" t="s">
        <v>151</v>
      </c>
      <c r="E116" s="4" t="s">
        <v>66</v>
      </c>
    </row>
    <row r="117" spans="1:12" ht="18" customHeight="1">
      <c r="A117" s="3">
        <v>4</v>
      </c>
      <c r="B117" s="5">
        <v>802123</v>
      </c>
      <c r="C117" s="3" t="s">
        <v>331</v>
      </c>
      <c r="D117" s="3" t="s">
        <v>154</v>
      </c>
      <c r="E117" s="4" t="s">
        <v>74</v>
      </c>
      <c r="F117" s="10">
        <v>4</v>
      </c>
      <c r="G117" s="10">
        <v>4</v>
      </c>
      <c r="H117" s="10">
        <v>0</v>
      </c>
      <c r="J117" s="10">
        <f aca="true" t="shared" si="3" ref="J117:J122">A117-F117</f>
        <v>0</v>
      </c>
      <c r="K117" s="10">
        <f aca="true" t="shared" si="4" ref="K117:K122">A117-G117</f>
        <v>0</v>
      </c>
      <c r="L117" s="10">
        <f aca="true" t="shared" si="5" ref="L117:L122">A117-H117</f>
        <v>4</v>
      </c>
    </row>
    <row r="118" spans="1:12" ht="18" customHeight="1">
      <c r="A118" s="3">
        <v>4</v>
      </c>
      <c r="B118" s="5">
        <v>802127</v>
      </c>
      <c r="C118" s="3" t="s">
        <v>63</v>
      </c>
      <c r="D118" s="3" t="s">
        <v>153</v>
      </c>
      <c r="E118" s="4" t="s">
        <v>64</v>
      </c>
      <c r="F118" s="10">
        <v>4</v>
      </c>
      <c r="G118" s="10">
        <v>4</v>
      </c>
      <c r="H118" s="10">
        <v>0</v>
      </c>
      <c r="J118" s="10">
        <f t="shared" si="3"/>
        <v>0</v>
      </c>
      <c r="K118" s="10">
        <f t="shared" si="4"/>
        <v>0</v>
      </c>
      <c r="L118" s="10">
        <f t="shared" si="5"/>
        <v>4</v>
      </c>
    </row>
    <row r="119" spans="1:12" ht="18" customHeight="1">
      <c r="A119" s="3">
        <v>4</v>
      </c>
      <c r="B119" s="5">
        <v>802120</v>
      </c>
      <c r="C119" s="3" t="s">
        <v>67</v>
      </c>
      <c r="D119" s="3" t="s">
        <v>155</v>
      </c>
      <c r="E119" s="4" t="s">
        <v>68</v>
      </c>
      <c r="F119" s="10">
        <v>4</v>
      </c>
      <c r="G119" s="10">
        <v>4</v>
      </c>
      <c r="H119" s="10">
        <v>0</v>
      </c>
      <c r="J119" s="10">
        <f t="shared" si="3"/>
        <v>0</v>
      </c>
      <c r="K119" s="10">
        <f t="shared" si="4"/>
        <v>0</v>
      </c>
      <c r="L119" s="10">
        <f t="shared" si="5"/>
        <v>4</v>
      </c>
    </row>
    <row r="120" spans="1:12" ht="18" customHeight="1">
      <c r="A120" s="3">
        <v>2</v>
      </c>
      <c r="B120" s="5">
        <v>802115</v>
      </c>
      <c r="C120" s="3" t="s">
        <v>10</v>
      </c>
      <c r="D120" s="3" t="s">
        <v>138</v>
      </c>
      <c r="E120" s="4" t="s">
        <v>11</v>
      </c>
      <c r="F120" s="10">
        <v>2</v>
      </c>
      <c r="G120" s="10">
        <v>0</v>
      </c>
      <c r="H120" s="10">
        <v>0</v>
      </c>
      <c r="J120" s="10">
        <f t="shared" si="3"/>
        <v>0</v>
      </c>
      <c r="K120" s="10">
        <f t="shared" si="4"/>
        <v>2</v>
      </c>
      <c r="L120" s="10">
        <f t="shared" si="5"/>
        <v>2</v>
      </c>
    </row>
    <row r="121" spans="1:12" ht="18" customHeight="1">
      <c r="A121" s="3">
        <v>2</v>
      </c>
      <c r="B121" s="5">
        <v>802404</v>
      </c>
      <c r="D121" s="3" t="s">
        <v>156</v>
      </c>
      <c r="E121" s="4" t="s">
        <v>72</v>
      </c>
      <c r="F121" s="10">
        <v>2</v>
      </c>
      <c r="G121" s="10">
        <v>2</v>
      </c>
      <c r="H121" s="10">
        <v>0</v>
      </c>
      <c r="J121" s="10">
        <f t="shared" si="3"/>
        <v>0</v>
      </c>
      <c r="K121" s="10">
        <f t="shared" si="4"/>
        <v>0</v>
      </c>
      <c r="L121" s="10">
        <f t="shared" si="5"/>
        <v>2</v>
      </c>
    </row>
    <row r="122" spans="1:12" ht="18" customHeight="1">
      <c r="A122" s="3">
        <v>2</v>
      </c>
      <c r="B122" s="5">
        <v>802113</v>
      </c>
      <c r="C122" s="3" t="s">
        <v>70</v>
      </c>
      <c r="D122" s="3" t="s">
        <v>157</v>
      </c>
      <c r="E122" s="4" t="s">
        <v>71</v>
      </c>
      <c r="F122" s="10">
        <v>2</v>
      </c>
      <c r="G122" s="10">
        <v>2</v>
      </c>
      <c r="H122" s="10">
        <v>0</v>
      </c>
      <c r="J122" s="10">
        <f t="shared" si="3"/>
        <v>0</v>
      </c>
      <c r="K122" s="10">
        <f t="shared" si="4"/>
        <v>0</v>
      </c>
      <c r="L122" s="10">
        <f t="shared" si="5"/>
        <v>2</v>
      </c>
    </row>
    <row r="123" ht="18" customHeight="1"/>
    <row r="124" ht="18" customHeight="1">
      <c r="A124" s="4" t="s">
        <v>323</v>
      </c>
    </row>
    <row r="125" ht="18" customHeight="1"/>
    <row r="126" spans="1:5" ht="18" customHeight="1">
      <c r="A126" s="3">
        <v>4</v>
      </c>
      <c r="C126" s="3" t="s">
        <v>298</v>
      </c>
      <c r="E126" s="4" t="s">
        <v>302</v>
      </c>
    </row>
    <row r="127" spans="1:5" ht="18" customHeight="1">
      <c r="A127" s="3">
        <v>8</v>
      </c>
      <c r="C127" s="3" t="s">
        <v>290</v>
      </c>
      <c r="E127" s="4" t="s">
        <v>272</v>
      </c>
    </row>
    <row r="128" spans="1:5" ht="18" customHeight="1">
      <c r="A128" s="3">
        <v>8</v>
      </c>
      <c r="C128" s="3" t="s">
        <v>299</v>
      </c>
      <c r="E128" s="4" t="s">
        <v>242</v>
      </c>
    </row>
    <row r="129" spans="1:5" ht="18" customHeight="1">
      <c r="A129" s="3">
        <v>4</v>
      </c>
      <c r="C129" s="3" t="s">
        <v>258</v>
      </c>
      <c r="E129" s="4" t="s">
        <v>259</v>
      </c>
    </row>
    <row r="130" spans="1:5" ht="18" customHeight="1">
      <c r="A130" s="3">
        <v>4</v>
      </c>
      <c r="C130" s="3" t="s">
        <v>300</v>
      </c>
      <c r="E130" s="4" t="s">
        <v>243</v>
      </c>
    </row>
    <row r="131" spans="1:5" ht="18" customHeight="1">
      <c r="A131" s="3">
        <v>8</v>
      </c>
      <c r="C131" s="3" t="s">
        <v>279</v>
      </c>
      <c r="E131" s="4" t="s">
        <v>253</v>
      </c>
    </row>
    <row r="132" spans="1:5" ht="18" customHeight="1">
      <c r="A132" s="3">
        <v>12</v>
      </c>
      <c r="C132" s="3" t="s">
        <v>301</v>
      </c>
      <c r="E132" s="4" t="s">
        <v>274</v>
      </c>
    </row>
    <row r="133" spans="1:5" ht="18" customHeight="1">
      <c r="A133" s="3">
        <v>8</v>
      </c>
      <c r="C133" s="3" t="s">
        <v>303</v>
      </c>
      <c r="E133" s="4" t="s">
        <v>246</v>
      </c>
    </row>
    <row r="134" ht="18" customHeight="1"/>
    <row r="135" spans="1:5" ht="18" customHeight="1">
      <c r="A135" s="3">
        <v>1</v>
      </c>
      <c r="B135" s="3">
        <v>802105</v>
      </c>
      <c r="C135" s="3" t="s">
        <v>61</v>
      </c>
      <c r="D135" s="3" t="s">
        <v>158</v>
      </c>
      <c r="E135" s="4" t="s">
        <v>75</v>
      </c>
    </row>
    <row r="136" ht="18" customHeight="1"/>
    <row r="137" spans="1:5" ht="18" customHeight="1">
      <c r="A137" s="3">
        <v>1</v>
      </c>
      <c r="B137" s="3">
        <v>802108</v>
      </c>
      <c r="C137" s="3" t="s">
        <v>76</v>
      </c>
      <c r="D137" s="3" t="s">
        <v>159</v>
      </c>
      <c r="E137" s="4" t="s">
        <v>77</v>
      </c>
    </row>
    <row r="138" spans="1:5" ht="18" customHeight="1">
      <c r="A138" s="3">
        <v>1</v>
      </c>
      <c r="B138" s="3">
        <v>802107</v>
      </c>
      <c r="C138" s="3" t="s">
        <v>79</v>
      </c>
      <c r="D138" s="3" t="s">
        <v>160</v>
      </c>
      <c r="E138" s="4" t="s">
        <v>78</v>
      </c>
    </row>
    <row r="139" spans="1:12" ht="18" customHeight="1">
      <c r="A139" s="3">
        <v>2</v>
      </c>
      <c r="B139" s="5">
        <v>802126</v>
      </c>
      <c r="C139" s="3" t="s">
        <v>80</v>
      </c>
      <c r="D139" s="3" t="s">
        <v>161</v>
      </c>
      <c r="E139" s="4" t="s">
        <v>81</v>
      </c>
      <c r="F139" s="10">
        <v>2</v>
      </c>
      <c r="G139" s="10">
        <v>2</v>
      </c>
      <c r="H139" s="10">
        <v>0</v>
      </c>
      <c r="J139" s="10">
        <f>A139-F139</f>
        <v>0</v>
      </c>
      <c r="K139" s="10">
        <f>A139-G139</f>
        <v>0</v>
      </c>
      <c r="L139" s="10">
        <f>A139-H139</f>
        <v>2</v>
      </c>
    </row>
    <row r="140" spans="1:12" ht="18" customHeight="1">
      <c r="A140" s="3">
        <v>2</v>
      </c>
      <c r="B140" s="5">
        <v>802117</v>
      </c>
      <c r="C140" s="3" t="s">
        <v>82</v>
      </c>
      <c r="D140" s="3" t="s">
        <v>162</v>
      </c>
      <c r="E140" s="4" t="s">
        <v>13</v>
      </c>
      <c r="F140" s="10">
        <v>2</v>
      </c>
      <c r="G140" s="10">
        <v>0</v>
      </c>
      <c r="H140" s="10">
        <v>0</v>
      </c>
      <c r="J140" s="10">
        <f aca="true" t="shared" si="6" ref="J140:J145">A140-F140</f>
        <v>0</v>
      </c>
      <c r="K140" s="10">
        <f aca="true" t="shared" si="7" ref="K140:K145">A140-G140</f>
        <v>2</v>
      </c>
      <c r="L140" s="10">
        <f aca="true" t="shared" si="8" ref="L140:L145">A140-H140</f>
        <v>2</v>
      </c>
    </row>
    <row r="141" spans="1:12" ht="18" customHeight="1">
      <c r="A141" s="3">
        <v>2</v>
      </c>
      <c r="B141" s="5">
        <v>802122</v>
      </c>
      <c r="C141" s="3" t="s">
        <v>83</v>
      </c>
      <c r="D141" s="3" t="s">
        <v>163</v>
      </c>
      <c r="E141" s="4" t="s">
        <v>84</v>
      </c>
      <c r="F141" s="10">
        <v>2</v>
      </c>
      <c r="G141" s="10">
        <v>2</v>
      </c>
      <c r="H141" s="10">
        <v>0</v>
      </c>
      <c r="J141" s="10">
        <f t="shared" si="6"/>
        <v>0</v>
      </c>
      <c r="K141" s="10">
        <f t="shared" si="7"/>
        <v>0</v>
      </c>
      <c r="L141" s="10">
        <f t="shared" si="8"/>
        <v>2</v>
      </c>
    </row>
    <row r="142" spans="1:12" ht="18" customHeight="1">
      <c r="A142" s="3">
        <v>2</v>
      </c>
      <c r="B142" s="5">
        <v>802119</v>
      </c>
      <c r="C142" s="3" t="s">
        <v>85</v>
      </c>
      <c r="D142" s="3" t="s">
        <v>164</v>
      </c>
      <c r="E142" s="4" t="s">
        <v>86</v>
      </c>
      <c r="F142" s="10">
        <v>2</v>
      </c>
      <c r="G142" s="10">
        <v>2</v>
      </c>
      <c r="H142" s="10">
        <v>0</v>
      </c>
      <c r="J142" s="10">
        <f t="shared" si="6"/>
        <v>0</v>
      </c>
      <c r="K142" s="10">
        <f t="shared" si="7"/>
        <v>0</v>
      </c>
      <c r="L142" s="10">
        <f t="shared" si="8"/>
        <v>2</v>
      </c>
    </row>
    <row r="143" spans="1:12" ht="18" customHeight="1">
      <c r="A143" s="3">
        <v>2</v>
      </c>
      <c r="B143" s="5">
        <v>802404</v>
      </c>
      <c r="D143" s="3" t="s">
        <v>156</v>
      </c>
      <c r="E143" s="4" t="s">
        <v>72</v>
      </c>
      <c r="F143" s="10">
        <v>2</v>
      </c>
      <c r="G143" s="10">
        <v>2</v>
      </c>
      <c r="H143" s="10">
        <v>0</v>
      </c>
      <c r="J143" s="10">
        <f t="shared" si="6"/>
        <v>0</v>
      </c>
      <c r="K143" s="10">
        <f t="shared" si="7"/>
        <v>0</v>
      </c>
      <c r="L143" s="10">
        <f t="shared" si="8"/>
        <v>2</v>
      </c>
    </row>
    <row r="144" spans="1:12" ht="18" customHeight="1">
      <c r="A144" s="3">
        <v>2</v>
      </c>
      <c r="B144" s="5">
        <v>802112</v>
      </c>
      <c r="C144" s="3" t="s">
        <v>87</v>
      </c>
      <c r="D144" s="3" t="s">
        <v>165</v>
      </c>
      <c r="E144" s="4" t="s">
        <v>88</v>
      </c>
      <c r="F144" s="10">
        <v>2</v>
      </c>
      <c r="G144" s="10">
        <v>2</v>
      </c>
      <c r="H144" s="10">
        <v>0</v>
      </c>
      <c r="J144" s="10">
        <f t="shared" si="6"/>
        <v>0</v>
      </c>
      <c r="K144" s="10">
        <f t="shared" si="7"/>
        <v>0</v>
      </c>
      <c r="L144" s="10">
        <f t="shared" si="8"/>
        <v>2</v>
      </c>
    </row>
    <row r="145" spans="1:12" ht="18" customHeight="1">
      <c r="A145" s="3">
        <v>2</v>
      </c>
      <c r="B145" s="5">
        <v>802266</v>
      </c>
      <c r="C145" s="3" t="s">
        <v>330</v>
      </c>
      <c r="E145" s="4" t="s">
        <v>89</v>
      </c>
      <c r="F145" s="10">
        <v>2</v>
      </c>
      <c r="G145" s="10">
        <v>2</v>
      </c>
      <c r="H145" s="10">
        <v>0</v>
      </c>
      <c r="J145" s="10">
        <f t="shared" si="6"/>
        <v>0</v>
      </c>
      <c r="K145" s="10">
        <f t="shared" si="7"/>
        <v>0</v>
      </c>
      <c r="L145" s="10">
        <f t="shared" si="8"/>
        <v>2</v>
      </c>
    </row>
    <row r="146" ht="18" customHeight="1"/>
    <row r="147" ht="18" customHeight="1">
      <c r="A147" s="4" t="s">
        <v>323</v>
      </c>
    </row>
    <row r="148" ht="18" customHeight="1"/>
    <row r="149" spans="1:5" ht="18" customHeight="1">
      <c r="A149" s="3">
        <v>8</v>
      </c>
      <c r="C149" s="3" t="s">
        <v>304</v>
      </c>
      <c r="E149" s="4" t="s">
        <v>270</v>
      </c>
    </row>
    <row r="150" spans="1:5" ht="18" customHeight="1">
      <c r="A150" s="3">
        <v>2</v>
      </c>
      <c r="C150" s="3" t="s">
        <v>260</v>
      </c>
      <c r="E150" s="4" t="s">
        <v>275</v>
      </c>
    </row>
    <row r="151" spans="1:5" ht="18" customHeight="1">
      <c r="A151" s="3">
        <v>4</v>
      </c>
      <c r="C151" s="3" t="s">
        <v>300</v>
      </c>
      <c r="E151" s="4" t="s">
        <v>243</v>
      </c>
    </row>
    <row r="152" spans="1:5" ht="18" customHeight="1">
      <c r="A152" s="3">
        <v>8</v>
      </c>
      <c r="C152" s="3" t="s">
        <v>303</v>
      </c>
      <c r="E152" s="4" t="s">
        <v>246</v>
      </c>
    </row>
    <row r="153" spans="1:5" ht="18" customHeight="1">
      <c r="A153" s="3">
        <v>8</v>
      </c>
      <c r="C153" s="3" t="s">
        <v>279</v>
      </c>
      <c r="E153" s="4" t="s">
        <v>253</v>
      </c>
    </row>
    <row r="154" spans="1:5" ht="18" customHeight="1">
      <c r="A154" s="3">
        <v>12</v>
      </c>
      <c r="C154" s="3" t="s">
        <v>301</v>
      </c>
      <c r="E154" s="4" t="s">
        <v>274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spans="1:11" ht="18" customHeight="1">
      <c r="A163" s="3" t="s">
        <v>92</v>
      </c>
      <c r="B163" s="3" t="s">
        <v>90</v>
      </c>
      <c r="C163" s="3" t="s">
        <v>91</v>
      </c>
      <c r="D163" s="3" t="s">
        <v>115</v>
      </c>
      <c r="E163" s="4" t="s">
        <v>93</v>
      </c>
      <c r="G163" s="10" t="s">
        <v>385</v>
      </c>
      <c r="K163" s="10" t="s">
        <v>386</v>
      </c>
    </row>
    <row r="164" ht="18" customHeight="1">
      <c r="A164" s="3" t="s">
        <v>363</v>
      </c>
    </row>
    <row r="165" spans="6:12" ht="18" customHeight="1">
      <c r="F165" s="10" t="s">
        <v>368</v>
      </c>
      <c r="G165" s="10" t="s">
        <v>369</v>
      </c>
      <c r="H165" s="10" t="s">
        <v>384</v>
      </c>
      <c r="J165" s="10" t="s">
        <v>368</v>
      </c>
      <c r="K165" s="10" t="s">
        <v>369</v>
      </c>
      <c r="L165" s="10" t="s">
        <v>384</v>
      </c>
    </row>
    <row r="166" spans="1:5" ht="18" customHeight="1">
      <c r="A166" s="3">
        <v>1</v>
      </c>
      <c r="B166" s="3">
        <v>802104</v>
      </c>
      <c r="D166" s="3" t="s">
        <v>329</v>
      </c>
      <c r="E166" s="4" t="s">
        <v>332</v>
      </c>
    </row>
    <row r="167" ht="18" customHeight="1"/>
    <row r="168" spans="1:12" ht="18" customHeight="1">
      <c r="A168" s="3">
        <v>1</v>
      </c>
      <c r="B168" s="5">
        <v>802133</v>
      </c>
      <c r="C168" s="3" t="s">
        <v>94</v>
      </c>
      <c r="D168" s="3" t="s">
        <v>166</v>
      </c>
      <c r="E168" s="4" t="s">
        <v>95</v>
      </c>
      <c r="F168" s="10">
        <v>1</v>
      </c>
      <c r="G168" s="10">
        <v>1</v>
      </c>
      <c r="H168" s="10">
        <v>0</v>
      </c>
      <c r="J168" s="10">
        <f>A168-F168</f>
        <v>0</v>
      </c>
      <c r="K168" s="10">
        <f>A168-G168</f>
        <v>0</v>
      </c>
      <c r="L168" s="10">
        <f>A168-H168</f>
        <v>1</v>
      </c>
    </row>
    <row r="169" spans="1:12" ht="18" customHeight="1">
      <c r="A169" s="3">
        <v>1</v>
      </c>
      <c r="B169" s="5">
        <v>802135</v>
      </c>
      <c r="C169" s="3" t="s">
        <v>96</v>
      </c>
      <c r="D169" s="3" t="s">
        <v>309</v>
      </c>
      <c r="E169" s="4" t="s">
        <v>102</v>
      </c>
      <c r="F169" s="10">
        <v>1</v>
      </c>
      <c r="G169" s="10">
        <v>1</v>
      </c>
      <c r="H169" s="10">
        <v>0</v>
      </c>
      <c r="J169" s="10">
        <f aca="true" t="shared" si="9" ref="J169:J175">A169-F169</f>
        <v>0</v>
      </c>
      <c r="K169" s="10">
        <f aca="true" t="shared" si="10" ref="K169:K175">A169-G169</f>
        <v>0</v>
      </c>
      <c r="L169" s="10">
        <f aca="true" t="shared" si="11" ref="L169:L175">A169-H169</f>
        <v>1</v>
      </c>
    </row>
    <row r="170" spans="1:12" ht="18" customHeight="1">
      <c r="A170" s="3">
        <v>1</v>
      </c>
      <c r="B170" s="5">
        <v>802143</v>
      </c>
      <c r="C170" s="3" t="s">
        <v>117</v>
      </c>
      <c r="D170" s="3" t="s">
        <v>168</v>
      </c>
      <c r="E170" s="4" t="s">
        <v>97</v>
      </c>
      <c r="F170" s="10">
        <v>1</v>
      </c>
      <c r="G170" s="10">
        <v>1</v>
      </c>
      <c r="H170" s="10">
        <v>0</v>
      </c>
      <c r="J170" s="10">
        <f t="shared" si="9"/>
        <v>0</v>
      </c>
      <c r="K170" s="10">
        <f t="shared" si="10"/>
        <v>0</v>
      </c>
      <c r="L170" s="10">
        <f t="shared" si="11"/>
        <v>1</v>
      </c>
    </row>
    <row r="171" spans="1:12" ht="18" customHeight="1">
      <c r="A171" s="3">
        <v>1</v>
      </c>
      <c r="B171" s="5">
        <v>802142</v>
      </c>
      <c r="C171" s="3" t="s">
        <v>169</v>
      </c>
      <c r="D171" s="3" t="s">
        <v>167</v>
      </c>
      <c r="E171" s="4" t="s">
        <v>98</v>
      </c>
      <c r="F171" s="10">
        <v>1</v>
      </c>
      <c r="G171" s="10">
        <v>1</v>
      </c>
      <c r="H171" s="10">
        <v>0</v>
      </c>
      <c r="J171" s="10">
        <f t="shared" si="9"/>
        <v>0</v>
      </c>
      <c r="K171" s="10">
        <f t="shared" si="10"/>
        <v>0</v>
      </c>
      <c r="L171" s="10">
        <f t="shared" si="11"/>
        <v>1</v>
      </c>
    </row>
    <row r="172" spans="1:12" ht="18" customHeight="1">
      <c r="A172" s="3">
        <v>6</v>
      </c>
      <c r="B172" s="5">
        <v>802144</v>
      </c>
      <c r="C172" s="3" t="s">
        <v>108</v>
      </c>
      <c r="D172" s="3" t="s">
        <v>171</v>
      </c>
      <c r="E172" s="4" t="s">
        <v>109</v>
      </c>
      <c r="F172" s="10">
        <v>6</v>
      </c>
      <c r="G172" s="10">
        <v>2</v>
      </c>
      <c r="H172" s="10">
        <v>0</v>
      </c>
      <c r="J172" s="10">
        <f t="shared" si="9"/>
        <v>0</v>
      </c>
      <c r="K172" s="10">
        <f t="shared" si="10"/>
        <v>4</v>
      </c>
      <c r="L172" s="10">
        <f t="shared" si="11"/>
        <v>6</v>
      </c>
    </row>
    <row r="173" spans="1:12" ht="18" customHeight="1">
      <c r="A173" s="3">
        <v>2</v>
      </c>
      <c r="B173" s="5">
        <v>802141</v>
      </c>
      <c r="C173" s="3" t="s">
        <v>118</v>
      </c>
      <c r="D173" s="3" t="s">
        <v>170</v>
      </c>
      <c r="E173" s="4" t="s">
        <v>99</v>
      </c>
      <c r="L173" s="10"/>
    </row>
    <row r="174" spans="1:12" ht="18" customHeight="1">
      <c r="A174" s="3">
        <v>1</v>
      </c>
      <c r="B174" s="5">
        <v>802077</v>
      </c>
      <c r="C174" s="3" t="s">
        <v>46</v>
      </c>
      <c r="D174" s="3" t="s">
        <v>131</v>
      </c>
      <c r="E174" s="4" t="s">
        <v>172</v>
      </c>
      <c r="F174" s="10">
        <v>1</v>
      </c>
      <c r="G174" s="10">
        <v>1</v>
      </c>
      <c r="H174" s="10">
        <v>0</v>
      </c>
      <c r="J174" s="10">
        <f t="shared" si="9"/>
        <v>0</v>
      </c>
      <c r="K174" s="10">
        <f t="shared" si="10"/>
        <v>0</v>
      </c>
      <c r="L174" s="10">
        <f t="shared" si="11"/>
        <v>1</v>
      </c>
    </row>
    <row r="175" spans="1:12" ht="18" customHeight="1">
      <c r="A175" s="3">
        <v>1</v>
      </c>
      <c r="B175" s="5">
        <v>802076</v>
      </c>
      <c r="C175" s="3" t="s">
        <v>44</v>
      </c>
      <c r="D175" s="3" t="s">
        <v>130</v>
      </c>
      <c r="E175" s="4" t="s">
        <v>308</v>
      </c>
      <c r="F175" s="10">
        <v>1</v>
      </c>
      <c r="G175" s="10">
        <v>1</v>
      </c>
      <c r="H175" s="10">
        <v>0</v>
      </c>
      <c r="J175" s="10">
        <f t="shared" si="9"/>
        <v>0</v>
      </c>
      <c r="K175" s="10">
        <f t="shared" si="10"/>
        <v>0</v>
      </c>
      <c r="L175" s="10">
        <f t="shared" si="11"/>
        <v>1</v>
      </c>
    </row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spans="2:5" ht="18" customHeight="1">
      <c r="B191" s="3">
        <v>802279</v>
      </c>
      <c r="C191" s="3" t="s">
        <v>192</v>
      </c>
      <c r="E191" s="4" t="s">
        <v>174</v>
      </c>
    </row>
    <row r="192" ht="18" customHeight="1">
      <c r="B192" s="4"/>
    </row>
    <row r="193" spans="1:5" ht="18" customHeight="1">
      <c r="A193" s="3">
        <v>1</v>
      </c>
      <c r="B193" s="5">
        <v>802270</v>
      </c>
      <c r="C193" s="3" t="s">
        <v>175</v>
      </c>
      <c r="D193" s="3" t="s">
        <v>316</v>
      </c>
      <c r="E193" s="4" t="s">
        <v>176</v>
      </c>
    </row>
    <row r="194" spans="1:5" ht="18" customHeight="1">
      <c r="A194" s="3">
        <v>1</v>
      </c>
      <c r="B194" s="5">
        <v>802271</v>
      </c>
      <c r="C194" s="3" t="s">
        <v>178</v>
      </c>
      <c r="D194" s="3" t="s">
        <v>317</v>
      </c>
      <c r="E194" s="4" t="s">
        <v>177</v>
      </c>
    </row>
    <row r="195" spans="1:5" ht="18" customHeight="1">
      <c r="A195" s="3">
        <v>1</v>
      </c>
      <c r="B195" s="5">
        <v>802272</v>
      </c>
      <c r="C195" s="3" t="s">
        <v>179</v>
      </c>
      <c r="D195" s="3" t="s">
        <v>318</v>
      </c>
      <c r="E195" s="4" t="s">
        <v>320</v>
      </c>
    </row>
    <row r="196" spans="1:5" ht="18" customHeight="1">
      <c r="A196" s="3">
        <v>2</v>
      </c>
      <c r="B196" s="5">
        <v>802273</v>
      </c>
      <c r="C196" s="3" t="s">
        <v>180</v>
      </c>
      <c r="D196" s="3" t="s">
        <v>312</v>
      </c>
      <c r="E196" s="4" t="s">
        <v>322</v>
      </c>
    </row>
    <row r="197" spans="1:5" ht="18" customHeight="1">
      <c r="A197" s="3">
        <v>4</v>
      </c>
      <c r="B197" s="5">
        <v>802274</v>
      </c>
      <c r="C197" s="3" t="s">
        <v>181</v>
      </c>
      <c r="D197" s="3" t="s">
        <v>315</v>
      </c>
      <c r="E197" s="4" t="s">
        <v>321</v>
      </c>
    </row>
    <row r="198" spans="1:5" ht="18" customHeight="1">
      <c r="A198" s="3">
        <v>2</v>
      </c>
      <c r="B198" s="5">
        <v>802275</v>
      </c>
      <c r="C198" s="3" t="s">
        <v>188</v>
      </c>
      <c r="D198" s="3" t="s">
        <v>311</v>
      </c>
      <c r="E198" s="4" t="s">
        <v>189</v>
      </c>
    </row>
    <row r="199" spans="1:5" ht="18" customHeight="1">
      <c r="A199" s="3">
        <v>1</v>
      </c>
      <c r="B199" s="5">
        <v>802276</v>
      </c>
      <c r="C199" s="3" t="s">
        <v>191</v>
      </c>
      <c r="D199" s="3" t="s">
        <v>314</v>
      </c>
      <c r="E199" s="4" t="s">
        <v>190</v>
      </c>
    </row>
    <row r="200" ht="18" customHeight="1"/>
    <row r="201" ht="18" customHeight="1">
      <c r="A201" s="4" t="s">
        <v>323</v>
      </c>
    </row>
    <row r="202" ht="18" customHeight="1"/>
    <row r="203" spans="1:5" ht="18" customHeight="1">
      <c r="A203" s="3">
        <v>1</v>
      </c>
      <c r="B203" s="4"/>
      <c r="C203" s="3" t="s">
        <v>183</v>
      </c>
      <c r="E203" s="4" t="s">
        <v>182</v>
      </c>
    </row>
    <row r="204" spans="1:5" ht="18" customHeight="1">
      <c r="A204" s="3">
        <v>1</v>
      </c>
      <c r="B204" s="4"/>
      <c r="C204" s="3" t="s">
        <v>184</v>
      </c>
      <c r="D204" s="3" t="s">
        <v>319</v>
      </c>
      <c r="E204" s="4" t="s">
        <v>185</v>
      </c>
    </row>
    <row r="205" spans="1:5" ht="18" customHeight="1">
      <c r="A205" s="3">
        <v>2</v>
      </c>
      <c r="B205" s="4"/>
      <c r="C205" s="3" t="s">
        <v>186</v>
      </c>
      <c r="D205" s="3" t="s">
        <v>313</v>
      </c>
      <c r="E205" s="4" t="s">
        <v>187</v>
      </c>
    </row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</sheetData>
  <printOptions gridLines="1"/>
  <pageMargins left="0.75" right="0.75" top="1" bottom="1" header="0.5" footer="0.5"/>
  <pageSetup horizontalDpi="600" verticalDpi="600" orientation="portrait" scale="64" r:id="rId1"/>
  <headerFooter alignWithMargins="0">
    <oddHeader>&amp;CXT36 Pedestal
Parts to Issue</oddHeader>
    <oddFooter>&amp;L&amp;F&amp;CPage &amp;P&amp;R&amp;D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workbookViewId="0" topLeftCell="A1">
      <selection activeCell="E1" sqref="E1"/>
    </sheetView>
  </sheetViews>
  <sheetFormatPr defaultColWidth="9.140625" defaultRowHeight="12.75"/>
  <cols>
    <col min="1" max="1" width="11.57421875" style="1" customWidth="1"/>
    <col min="2" max="2" width="5.00390625" style="1" customWidth="1"/>
    <col min="3" max="3" width="25.57421875" style="0" customWidth="1"/>
    <col min="4" max="4" width="23.140625" style="0" customWidth="1"/>
    <col min="5" max="5" width="8.140625" style="1" customWidth="1"/>
    <col min="6" max="6" width="25.8515625" style="0" customWidth="1"/>
  </cols>
  <sheetData>
    <row r="1" spans="1:6" ht="12.75">
      <c r="A1" s="1" t="s">
        <v>91</v>
      </c>
      <c r="B1" s="1" t="s">
        <v>92</v>
      </c>
      <c r="C1" t="s">
        <v>195</v>
      </c>
      <c r="D1" t="s">
        <v>196</v>
      </c>
      <c r="E1" s="1" t="s">
        <v>252</v>
      </c>
      <c r="F1" t="s">
        <v>277</v>
      </c>
    </row>
    <row r="3" ht="12.75">
      <c r="A3" s="2" t="s">
        <v>203</v>
      </c>
    </row>
    <row r="4" spans="1:6" ht="12.75">
      <c r="A4" s="1" t="s">
        <v>204</v>
      </c>
      <c r="B4" s="1">
        <v>96</v>
      </c>
      <c r="C4" t="s">
        <v>205</v>
      </c>
      <c r="D4" t="s">
        <v>237</v>
      </c>
      <c r="E4" s="1">
        <v>931</v>
      </c>
      <c r="F4" t="s">
        <v>264</v>
      </c>
    </row>
    <row r="5" spans="1:6" ht="12.75">
      <c r="A5" s="1" t="s">
        <v>213</v>
      </c>
      <c r="B5" s="1">
        <v>7</v>
      </c>
      <c r="C5" t="s">
        <v>214</v>
      </c>
      <c r="D5" t="s">
        <v>238</v>
      </c>
      <c r="E5" s="1">
        <v>931</v>
      </c>
      <c r="F5" t="s">
        <v>265</v>
      </c>
    </row>
    <row r="6" spans="1:6" ht="12.75">
      <c r="A6" s="1" t="s">
        <v>220</v>
      </c>
      <c r="B6" s="1">
        <v>3</v>
      </c>
      <c r="C6" t="s">
        <v>221</v>
      </c>
      <c r="D6" t="s">
        <v>239</v>
      </c>
      <c r="E6" s="1">
        <v>931</v>
      </c>
      <c r="F6" t="s">
        <v>265</v>
      </c>
    </row>
    <row r="7" spans="1:6" ht="12.75">
      <c r="A7" s="1" t="s">
        <v>222</v>
      </c>
      <c r="B7" s="1">
        <v>2</v>
      </c>
      <c r="C7" t="s">
        <v>223</v>
      </c>
      <c r="D7" t="s">
        <v>240</v>
      </c>
      <c r="E7" s="1">
        <v>933</v>
      </c>
      <c r="F7" t="s">
        <v>265</v>
      </c>
    </row>
    <row r="8" spans="1:6" ht="12.75">
      <c r="A8" s="1" t="s">
        <v>226</v>
      </c>
      <c r="B8" s="1">
        <v>9</v>
      </c>
      <c r="C8" t="s">
        <v>227</v>
      </c>
      <c r="D8" t="s">
        <v>241</v>
      </c>
      <c r="E8" s="1">
        <v>933</v>
      </c>
      <c r="F8" t="s">
        <v>265</v>
      </c>
    </row>
    <row r="9" spans="1:6" ht="12.75">
      <c r="A9" s="1" t="s">
        <v>233</v>
      </c>
      <c r="B9" s="1">
        <v>8</v>
      </c>
      <c r="C9" t="s">
        <v>234</v>
      </c>
      <c r="D9" t="s">
        <v>242</v>
      </c>
      <c r="E9" s="1">
        <v>933</v>
      </c>
      <c r="F9" t="s">
        <v>265</v>
      </c>
    </row>
    <row r="10" spans="1:6" ht="12.75">
      <c r="A10" s="1" t="s">
        <v>235</v>
      </c>
      <c r="B10" s="1">
        <v>8</v>
      </c>
      <c r="C10" t="s">
        <v>236</v>
      </c>
      <c r="D10" t="s">
        <v>243</v>
      </c>
      <c r="E10" s="1">
        <v>933</v>
      </c>
      <c r="F10" t="s">
        <v>264</v>
      </c>
    </row>
    <row r="11" spans="1:6" ht="12.75">
      <c r="A11" s="1" t="s">
        <v>247</v>
      </c>
      <c r="B11" s="1">
        <v>20</v>
      </c>
      <c r="C11" t="s">
        <v>245</v>
      </c>
      <c r="D11" t="s">
        <v>246</v>
      </c>
      <c r="E11" s="1">
        <v>933</v>
      </c>
      <c r="F11" t="s">
        <v>264</v>
      </c>
    </row>
    <row r="14" ht="12.75">
      <c r="A14" s="2" t="s">
        <v>212</v>
      </c>
    </row>
    <row r="15" spans="1:6" ht="12.75">
      <c r="A15" s="1" t="s">
        <v>209</v>
      </c>
      <c r="B15" s="1">
        <v>1</v>
      </c>
      <c r="C15" t="s">
        <v>210</v>
      </c>
      <c r="D15" t="s">
        <v>211</v>
      </c>
      <c r="E15" s="1">
        <v>912</v>
      </c>
      <c r="F15" t="s">
        <v>264</v>
      </c>
    </row>
    <row r="18" ht="12.75">
      <c r="A18" s="2" t="s">
        <v>206</v>
      </c>
    </row>
    <row r="19" spans="1:6" ht="12.75">
      <c r="A19" s="1" t="s">
        <v>207</v>
      </c>
      <c r="B19" s="1">
        <v>108</v>
      </c>
      <c r="C19" t="s">
        <v>208</v>
      </c>
      <c r="D19" t="s">
        <v>253</v>
      </c>
      <c r="E19" s="1">
        <v>934</v>
      </c>
      <c r="F19" t="s">
        <v>267</v>
      </c>
    </row>
    <row r="20" spans="1:6" ht="12.75">
      <c r="A20" s="1" t="s">
        <v>215</v>
      </c>
      <c r="B20" s="1">
        <v>7</v>
      </c>
      <c r="C20" t="s">
        <v>216</v>
      </c>
      <c r="D20" t="s">
        <v>254</v>
      </c>
      <c r="E20" s="1">
        <v>934</v>
      </c>
      <c r="F20" t="s">
        <v>268</v>
      </c>
    </row>
    <row r="21" spans="1:6" ht="12.75">
      <c r="A21" s="1" t="s">
        <v>266</v>
      </c>
      <c r="B21" s="1">
        <v>9</v>
      </c>
      <c r="C21" t="s">
        <v>229</v>
      </c>
      <c r="D21" t="s">
        <v>230</v>
      </c>
      <c r="E21" s="1">
        <v>934</v>
      </c>
      <c r="F21" t="s">
        <v>268</v>
      </c>
    </row>
    <row r="24" ht="12.75">
      <c r="A24" s="1" t="s">
        <v>217</v>
      </c>
    </row>
    <row r="25" spans="1:6" ht="12.75">
      <c r="A25" s="1" t="s">
        <v>218</v>
      </c>
      <c r="B25" s="1">
        <v>10</v>
      </c>
      <c r="C25" t="s">
        <v>219</v>
      </c>
      <c r="D25" t="s">
        <v>271</v>
      </c>
      <c r="E25" s="1">
        <v>127</v>
      </c>
      <c r="F25" t="s">
        <v>269</v>
      </c>
    </row>
    <row r="26" spans="1:6" ht="12.75">
      <c r="A26" s="1" t="s">
        <v>224</v>
      </c>
      <c r="B26" s="1">
        <v>10</v>
      </c>
      <c r="C26" t="s">
        <v>225</v>
      </c>
      <c r="D26" t="s">
        <v>272</v>
      </c>
      <c r="E26" s="1">
        <v>127</v>
      </c>
      <c r="F26" t="s">
        <v>269</v>
      </c>
    </row>
    <row r="27" spans="1:6" ht="12.75">
      <c r="A27" s="1" t="s">
        <v>228</v>
      </c>
      <c r="B27" s="1">
        <v>9</v>
      </c>
      <c r="C27" t="s">
        <v>231</v>
      </c>
      <c r="D27" t="s">
        <v>273</v>
      </c>
      <c r="E27" s="1">
        <v>127</v>
      </c>
      <c r="F27" t="s">
        <v>269</v>
      </c>
    </row>
    <row r="28" spans="1:6" ht="12.75">
      <c r="A28" s="1" t="s">
        <v>244</v>
      </c>
      <c r="B28" s="1">
        <v>24</v>
      </c>
      <c r="C28" t="s">
        <v>231</v>
      </c>
      <c r="D28" t="s">
        <v>274</v>
      </c>
      <c r="E28" s="1">
        <v>127</v>
      </c>
      <c r="F28" t="s">
        <v>269</v>
      </c>
    </row>
    <row r="31" ht="12.75">
      <c r="A31" s="2" t="s">
        <v>198</v>
      </c>
    </row>
    <row r="32" spans="1:5" ht="12.75">
      <c r="A32" s="1" t="s">
        <v>201</v>
      </c>
      <c r="B32" s="1">
        <v>18</v>
      </c>
      <c r="C32" t="s">
        <v>197</v>
      </c>
      <c r="D32" t="s">
        <v>251</v>
      </c>
      <c r="E32" s="1">
        <v>94</v>
      </c>
    </row>
    <row r="35" ht="12.75">
      <c r="A35" s="2" t="s">
        <v>250</v>
      </c>
    </row>
    <row r="36" spans="1:5" ht="12.75">
      <c r="A36" s="1" t="s">
        <v>248</v>
      </c>
      <c r="B36" s="1">
        <v>8</v>
      </c>
      <c r="C36" t="s">
        <v>249</v>
      </c>
      <c r="D36" t="s">
        <v>278</v>
      </c>
      <c r="E36" s="1">
        <v>471</v>
      </c>
    </row>
    <row r="39" ht="12.75">
      <c r="A39" s="2" t="s">
        <v>199</v>
      </c>
    </row>
    <row r="40" spans="1:5" ht="12.75">
      <c r="A40" s="1" t="s">
        <v>200</v>
      </c>
      <c r="B40" s="1">
        <v>4</v>
      </c>
      <c r="C40" t="s">
        <v>202</v>
      </c>
      <c r="D40" t="s">
        <v>275</v>
      </c>
      <c r="E40" s="1">
        <v>71412</v>
      </c>
    </row>
    <row r="41" spans="1:5" ht="12.75">
      <c r="A41" s="1" t="s">
        <v>232</v>
      </c>
      <c r="B41" s="1">
        <v>4</v>
      </c>
      <c r="C41" t="s">
        <v>202</v>
      </c>
      <c r="D41" t="s">
        <v>276</v>
      </c>
      <c r="E41" s="1">
        <v>71412</v>
      </c>
    </row>
  </sheetData>
  <printOptions gridLines="1"/>
  <pageMargins left="0.75" right="0.75" top="1" bottom="1" header="0.5" footer="0.5"/>
  <pageSetup horizontalDpi="600" verticalDpi="600" orientation="portrait" scale="90" r:id="rId1"/>
  <headerFooter alignWithMargins="0">
    <oddHeader>&amp;CPedestal Hardware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MFG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Reed MFG</cp:lastModifiedBy>
  <cp:lastPrinted>2001-04-11T22:37:33Z</cp:lastPrinted>
  <dcterms:created xsi:type="dcterms:W3CDTF">2000-11-20T19:01:50Z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